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3200" yWindow="-165" windowWidth="14790" windowHeight="12540" tabRatio="568" activeTab="8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IDI i DI" sheetId="2" r:id="rId10"/>
    <sheet name="List2" sheetId="4" r:id="rId11"/>
  </sheets>
  <definedNames>
    <definedName name="_xlnm.Print_Titles" localSheetId="8">PRIHODI!$13:$14</definedName>
    <definedName name="_xlnm.Print_Titles" localSheetId="9">'RASHIDI i DI'!$4:$6</definedName>
  </definedNames>
  <calcPr calcId="144525"/>
</workbook>
</file>

<file path=xl/calcChain.xml><?xml version="1.0" encoding="utf-8"?>
<calcChain xmlns="http://schemas.openxmlformats.org/spreadsheetml/2006/main">
  <c r="Y10" i="2" l="1"/>
  <c r="X10" i="2"/>
  <c r="W10" i="2"/>
  <c r="U10" i="2"/>
  <c r="J10" i="2"/>
  <c r="H10" i="2"/>
  <c r="H938" i="2"/>
  <c r="AI18" i="5" l="1"/>
  <c r="AJ130" i="5"/>
  <c r="AJ132" i="5" l="1"/>
  <c r="T669" i="2"/>
  <c r="T670" i="2"/>
  <c r="T671" i="2"/>
  <c r="T672" i="2"/>
  <c r="T673" i="2"/>
  <c r="T674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V98" i="5"/>
  <c r="Y177" i="2" l="1"/>
  <c r="Y178" i="2"/>
  <c r="Y179" i="2"/>
  <c r="Y180" i="2"/>
  <c r="Y182" i="2"/>
  <c r="Y184" i="2"/>
  <c r="Y185" i="2"/>
  <c r="Y186" i="2"/>
  <c r="H669" i="2"/>
  <c r="H933" i="2" l="1"/>
  <c r="H941" i="2" l="1"/>
  <c r="H940" i="2" s="1"/>
  <c r="J970" i="2"/>
  <c r="U970" i="2" s="1"/>
  <c r="W970" i="2" s="1"/>
  <c r="J936" i="2"/>
  <c r="U936" i="2" s="1"/>
  <c r="J937" i="2"/>
  <c r="U937" i="2" s="1"/>
  <c r="J941" i="2"/>
  <c r="U941" i="2" s="1"/>
  <c r="J942" i="2"/>
  <c r="U942" i="2" s="1"/>
  <c r="J943" i="2"/>
  <c r="U943" i="2" s="1"/>
  <c r="J944" i="2"/>
  <c r="U944" i="2" s="1"/>
  <c r="J945" i="2"/>
  <c r="U945" i="2" s="1"/>
  <c r="J946" i="2"/>
  <c r="U946" i="2" s="1"/>
  <c r="J947" i="2"/>
  <c r="U947" i="2" s="1"/>
  <c r="W947" i="2" s="1"/>
  <c r="J948" i="2"/>
  <c r="U948" i="2" s="1"/>
  <c r="W948" i="2" s="1"/>
  <c r="J949" i="2"/>
  <c r="U949" i="2" s="1"/>
  <c r="W949" i="2" s="1"/>
  <c r="J950" i="2"/>
  <c r="U950" i="2" s="1"/>
  <c r="W950" i="2" s="1"/>
  <c r="J951" i="2"/>
  <c r="U951" i="2" s="1"/>
  <c r="W951" i="2" s="1"/>
  <c r="J952" i="2"/>
  <c r="U952" i="2" s="1"/>
  <c r="W952" i="2" s="1"/>
  <c r="J953" i="2"/>
  <c r="U953" i="2" s="1"/>
  <c r="W953" i="2" s="1"/>
  <c r="J954" i="2"/>
  <c r="U954" i="2" s="1"/>
  <c r="W954" i="2" s="1"/>
  <c r="J955" i="2"/>
  <c r="U955" i="2" s="1"/>
  <c r="W955" i="2" s="1"/>
  <c r="J956" i="2"/>
  <c r="U956" i="2" s="1"/>
  <c r="W956" i="2" s="1"/>
  <c r="J957" i="2"/>
  <c r="U957" i="2" s="1"/>
  <c r="W957" i="2" s="1"/>
  <c r="J958" i="2"/>
  <c r="U958" i="2" s="1"/>
  <c r="W958" i="2" s="1"/>
  <c r="J959" i="2"/>
  <c r="U959" i="2" s="1"/>
  <c r="W959" i="2" s="1"/>
  <c r="J960" i="2"/>
  <c r="U960" i="2" s="1"/>
  <c r="W960" i="2" s="1"/>
  <c r="J961" i="2"/>
  <c r="U961" i="2" s="1"/>
  <c r="W961" i="2" s="1"/>
  <c r="J962" i="2"/>
  <c r="U962" i="2" s="1"/>
  <c r="W962" i="2" s="1"/>
  <c r="J963" i="2"/>
  <c r="U963" i="2" s="1"/>
  <c r="W963" i="2" s="1"/>
  <c r="J964" i="2"/>
  <c r="U964" i="2" s="1"/>
  <c r="W964" i="2" s="1"/>
  <c r="J965" i="2"/>
  <c r="U965" i="2" s="1"/>
  <c r="W965" i="2" s="1"/>
  <c r="J966" i="2"/>
  <c r="U966" i="2" s="1"/>
  <c r="W966" i="2" s="1"/>
  <c r="J967" i="2"/>
  <c r="U967" i="2" s="1"/>
  <c r="W967" i="2" s="1"/>
  <c r="J968" i="2"/>
  <c r="U968" i="2" s="1"/>
  <c r="W968" i="2" s="1"/>
  <c r="J969" i="2"/>
  <c r="U969" i="2" s="1"/>
  <c r="W969" i="2" s="1"/>
  <c r="D940" i="2"/>
  <c r="E940" i="2"/>
  <c r="F942" i="2"/>
  <c r="E941" i="2"/>
  <c r="D941" i="2"/>
  <c r="F943" i="2" l="1"/>
  <c r="W946" i="2"/>
  <c r="H939" i="2"/>
  <c r="J940" i="2"/>
  <c r="U940" i="2" s="1"/>
  <c r="E939" i="2"/>
  <c r="E938" i="2" s="1"/>
  <c r="D939" i="2"/>
  <c r="D938" i="2" s="1"/>
  <c r="F941" i="2"/>
  <c r="W945" i="2" l="1"/>
  <c r="F940" i="2"/>
  <c r="J939" i="2"/>
  <c r="U939" i="2" s="1"/>
  <c r="W944" i="2" l="1"/>
  <c r="F939" i="2"/>
  <c r="W943" i="2" l="1"/>
  <c r="J938" i="2"/>
  <c r="F938" i="2" l="1"/>
  <c r="U938" i="2"/>
  <c r="W942" i="2"/>
  <c r="J669" i="2"/>
  <c r="U669" i="2" s="1"/>
  <c r="W669" i="2" s="1"/>
  <c r="J670" i="2"/>
  <c r="U670" i="2" s="1"/>
  <c r="W670" i="2" s="1"/>
  <c r="J672" i="2"/>
  <c r="U672" i="2" s="1"/>
  <c r="W672" i="2" s="1"/>
  <c r="J673" i="2"/>
  <c r="U673" i="2" s="1"/>
  <c r="W673" i="2" s="1"/>
  <c r="J674" i="2"/>
  <c r="U674" i="2" s="1"/>
  <c r="W674" i="2" s="1"/>
  <c r="H667" i="2"/>
  <c r="H671" i="2"/>
  <c r="J671" i="2" s="1"/>
  <c r="U671" i="2" s="1"/>
  <c r="W671" i="2" s="1"/>
  <c r="H666" i="2" l="1"/>
  <c r="W941" i="2"/>
  <c r="H665" i="2"/>
  <c r="H664" i="2" s="1"/>
  <c r="J663" i="2"/>
  <c r="J664" i="2"/>
  <c r="J667" i="2"/>
  <c r="J668" i="2"/>
  <c r="T569" i="2"/>
  <c r="T570" i="2"/>
  <c r="T571" i="2"/>
  <c r="T573" i="2"/>
  <c r="T574" i="2"/>
  <c r="T575" i="2"/>
  <c r="T580" i="2"/>
  <c r="T581" i="2"/>
  <c r="T582" i="2"/>
  <c r="T583" i="2"/>
  <c r="T585" i="2"/>
  <c r="T587" i="2"/>
  <c r="T589" i="2"/>
  <c r="T590" i="2"/>
  <c r="T591" i="2"/>
  <c r="T594" i="2"/>
  <c r="T595" i="2"/>
  <c r="T596" i="2"/>
  <c r="T597" i="2"/>
  <c r="T599" i="2"/>
  <c r="T600" i="2"/>
  <c r="T601" i="2"/>
  <c r="T602" i="2"/>
  <c r="T603" i="2"/>
  <c r="T604" i="2"/>
  <c r="T606" i="2"/>
  <c r="T607" i="2"/>
  <c r="T608" i="2"/>
  <c r="T609" i="2"/>
  <c r="T610" i="2"/>
  <c r="T611" i="2"/>
  <c r="T612" i="2"/>
  <c r="T613" i="2"/>
  <c r="T614" i="2"/>
  <c r="T616" i="2"/>
  <c r="T618" i="2"/>
  <c r="T619" i="2"/>
  <c r="T620" i="2"/>
  <c r="T621" i="2"/>
  <c r="T622" i="2"/>
  <c r="T623" i="2"/>
  <c r="T624" i="2"/>
  <c r="T627" i="2"/>
  <c r="T628" i="2"/>
  <c r="T629" i="2"/>
  <c r="T630" i="2"/>
  <c r="T632" i="2"/>
  <c r="T633" i="2"/>
  <c r="T634" i="2"/>
  <c r="T635" i="2"/>
  <c r="T639" i="2"/>
  <c r="T640" i="2"/>
  <c r="T641" i="2"/>
  <c r="T642" i="2"/>
  <c r="T643" i="2"/>
  <c r="T644" i="2"/>
  <c r="T645" i="2"/>
  <c r="T647" i="2"/>
  <c r="T648" i="2"/>
  <c r="T650" i="2"/>
  <c r="T651" i="2"/>
  <c r="T652" i="2"/>
  <c r="T653" i="2"/>
  <c r="T655" i="2"/>
  <c r="T656" i="2"/>
  <c r="T657" i="2"/>
  <c r="T658" i="2"/>
  <c r="T659" i="2"/>
  <c r="T660" i="2"/>
  <c r="T661" i="2"/>
  <c r="T663" i="2"/>
  <c r="U663" i="2" s="1"/>
  <c r="W663" i="2" s="1"/>
  <c r="T664" i="2"/>
  <c r="T665" i="2"/>
  <c r="T666" i="2"/>
  <c r="T667" i="2"/>
  <c r="T668" i="2"/>
  <c r="T676" i="2"/>
  <c r="T862" i="2"/>
  <c r="T863" i="2"/>
  <c r="T864" i="2"/>
  <c r="T865" i="2"/>
  <c r="T867" i="2"/>
  <c r="T868" i="2"/>
  <c r="T869" i="2"/>
  <c r="T870" i="2"/>
  <c r="T871" i="2"/>
  <c r="T872" i="2"/>
  <c r="T873" i="2"/>
  <c r="T874" i="2"/>
  <c r="T875" i="2"/>
  <c r="T877" i="2"/>
  <c r="T879" i="2"/>
  <c r="T880" i="2"/>
  <c r="T881" i="2"/>
  <c r="T882" i="2"/>
  <c r="T883" i="2"/>
  <c r="T884" i="2"/>
  <c r="T885" i="2"/>
  <c r="T888" i="2"/>
  <c r="T889" i="2"/>
  <c r="T890" i="2"/>
  <c r="T891" i="2"/>
  <c r="T893" i="2"/>
  <c r="T894" i="2"/>
  <c r="T895" i="2"/>
  <c r="T896" i="2"/>
  <c r="T900" i="2"/>
  <c r="T901" i="2"/>
  <c r="T902" i="2"/>
  <c r="T903" i="2"/>
  <c r="T904" i="2"/>
  <c r="T905" i="2"/>
  <c r="T906" i="2"/>
  <c r="T908" i="2"/>
  <c r="T909" i="2"/>
  <c r="T911" i="2"/>
  <c r="T912" i="2"/>
  <c r="T913" i="2"/>
  <c r="T914" i="2"/>
  <c r="T916" i="2"/>
  <c r="T917" i="2"/>
  <c r="T918" i="2"/>
  <c r="T920" i="2"/>
  <c r="T925" i="2"/>
  <c r="T927" i="2"/>
  <c r="T929" i="2"/>
  <c r="T930" i="2"/>
  <c r="T931" i="2"/>
  <c r="T932" i="2"/>
  <c r="T933" i="2"/>
  <c r="T935" i="2"/>
  <c r="J681" i="2"/>
  <c r="J682" i="2"/>
  <c r="J683" i="2"/>
  <c r="J684" i="2"/>
  <c r="J686" i="2"/>
  <c r="J688" i="2"/>
  <c r="J690" i="2"/>
  <c r="J691" i="2"/>
  <c r="J692" i="2"/>
  <c r="J695" i="2"/>
  <c r="J696" i="2"/>
  <c r="J697" i="2"/>
  <c r="J698" i="2"/>
  <c r="J700" i="2"/>
  <c r="J701" i="2"/>
  <c r="J702" i="2"/>
  <c r="J703" i="2"/>
  <c r="J704" i="2"/>
  <c r="J705" i="2"/>
  <c r="J707" i="2"/>
  <c r="J708" i="2"/>
  <c r="J709" i="2"/>
  <c r="J710" i="2"/>
  <c r="J711" i="2"/>
  <c r="J712" i="2"/>
  <c r="J713" i="2"/>
  <c r="J714" i="2"/>
  <c r="J715" i="2"/>
  <c r="J717" i="2"/>
  <c r="J719" i="2"/>
  <c r="J720" i="2"/>
  <c r="J721" i="2"/>
  <c r="J722" i="2"/>
  <c r="J723" i="2"/>
  <c r="J724" i="2"/>
  <c r="J725" i="2"/>
  <c r="J728" i="2"/>
  <c r="J729" i="2"/>
  <c r="J730" i="2"/>
  <c r="J731" i="2"/>
  <c r="J733" i="2"/>
  <c r="J734" i="2"/>
  <c r="J735" i="2"/>
  <c r="J736" i="2"/>
  <c r="J740" i="2"/>
  <c r="J741" i="2"/>
  <c r="J742" i="2"/>
  <c r="J743" i="2"/>
  <c r="J744" i="2"/>
  <c r="J745" i="2"/>
  <c r="J746" i="2"/>
  <c r="J748" i="2"/>
  <c r="J749" i="2"/>
  <c r="J751" i="2"/>
  <c r="J752" i="2"/>
  <c r="J753" i="2"/>
  <c r="J754" i="2"/>
  <c r="J756" i="2"/>
  <c r="J757" i="2"/>
  <c r="J758" i="2"/>
  <c r="U758" i="2" s="1"/>
  <c r="J763" i="2"/>
  <c r="J764" i="2"/>
  <c r="J765" i="2"/>
  <c r="J766" i="2"/>
  <c r="J768" i="2"/>
  <c r="J770" i="2"/>
  <c r="J771" i="2"/>
  <c r="J772" i="2"/>
  <c r="J775" i="2"/>
  <c r="J776" i="2"/>
  <c r="J777" i="2"/>
  <c r="J778" i="2"/>
  <c r="J780" i="2"/>
  <c r="J781" i="2"/>
  <c r="J782" i="2"/>
  <c r="J783" i="2"/>
  <c r="J784" i="2"/>
  <c r="J785" i="2"/>
  <c r="J787" i="2"/>
  <c r="J788" i="2"/>
  <c r="J789" i="2"/>
  <c r="J790" i="2"/>
  <c r="J791" i="2"/>
  <c r="J792" i="2"/>
  <c r="J793" i="2"/>
  <c r="J794" i="2"/>
  <c r="J795" i="2"/>
  <c r="J797" i="2"/>
  <c r="J799" i="2"/>
  <c r="J800" i="2"/>
  <c r="J801" i="2"/>
  <c r="J802" i="2"/>
  <c r="J803" i="2"/>
  <c r="J804" i="2"/>
  <c r="J805" i="2"/>
  <c r="J808" i="2"/>
  <c r="J809" i="2"/>
  <c r="J810" i="2"/>
  <c r="J811" i="2"/>
  <c r="J813" i="2"/>
  <c r="J814" i="2"/>
  <c r="J815" i="2"/>
  <c r="J816" i="2"/>
  <c r="J820" i="2"/>
  <c r="J821" i="2"/>
  <c r="J822" i="2"/>
  <c r="J823" i="2"/>
  <c r="J824" i="2"/>
  <c r="J825" i="2"/>
  <c r="J826" i="2"/>
  <c r="J828" i="2"/>
  <c r="J829" i="2"/>
  <c r="J831" i="2"/>
  <c r="J832" i="2"/>
  <c r="J833" i="2"/>
  <c r="J834" i="2"/>
  <c r="J836" i="2"/>
  <c r="J837" i="2"/>
  <c r="J838" i="2"/>
  <c r="U838" i="2" s="1"/>
  <c r="J843" i="2"/>
  <c r="J844" i="2"/>
  <c r="J845" i="2"/>
  <c r="J846" i="2"/>
  <c r="J848" i="2"/>
  <c r="J850" i="2"/>
  <c r="J851" i="2"/>
  <c r="J852" i="2"/>
  <c r="J855" i="2"/>
  <c r="J856" i="2"/>
  <c r="J857" i="2"/>
  <c r="J858" i="2"/>
  <c r="J860" i="2"/>
  <c r="J861" i="2"/>
  <c r="J862" i="2"/>
  <c r="U862" i="2" s="1"/>
  <c r="J863" i="2"/>
  <c r="U863" i="2" s="1"/>
  <c r="J864" i="2"/>
  <c r="U864" i="2" s="1"/>
  <c r="J865" i="2"/>
  <c r="U865" i="2" s="1"/>
  <c r="J867" i="2"/>
  <c r="U867" i="2" s="1"/>
  <c r="J868" i="2"/>
  <c r="U868" i="2" s="1"/>
  <c r="J869" i="2"/>
  <c r="U869" i="2" s="1"/>
  <c r="J870" i="2"/>
  <c r="U870" i="2" s="1"/>
  <c r="J871" i="2"/>
  <c r="U871" i="2" s="1"/>
  <c r="J872" i="2"/>
  <c r="U872" i="2" s="1"/>
  <c r="J873" i="2"/>
  <c r="U873" i="2" s="1"/>
  <c r="J874" i="2"/>
  <c r="U874" i="2" s="1"/>
  <c r="J875" i="2"/>
  <c r="U875" i="2" s="1"/>
  <c r="J877" i="2"/>
  <c r="U877" i="2" s="1"/>
  <c r="J879" i="2"/>
  <c r="U879" i="2" s="1"/>
  <c r="J880" i="2"/>
  <c r="U880" i="2" s="1"/>
  <c r="J881" i="2"/>
  <c r="U881" i="2" s="1"/>
  <c r="J882" i="2"/>
  <c r="U882" i="2" s="1"/>
  <c r="J883" i="2"/>
  <c r="U883" i="2" s="1"/>
  <c r="J884" i="2"/>
  <c r="U884" i="2" s="1"/>
  <c r="J885" i="2"/>
  <c r="U885" i="2" s="1"/>
  <c r="J888" i="2"/>
  <c r="U888" i="2" s="1"/>
  <c r="J889" i="2"/>
  <c r="U889" i="2" s="1"/>
  <c r="J890" i="2"/>
  <c r="U890" i="2" s="1"/>
  <c r="J891" i="2"/>
  <c r="U891" i="2" s="1"/>
  <c r="J893" i="2"/>
  <c r="U893" i="2" s="1"/>
  <c r="J894" i="2"/>
  <c r="U894" i="2" s="1"/>
  <c r="J895" i="2"/>
  <c r="U895" i="2" s="1"/>
  <c r="J896" i="2"/>
  <c r="U896" i="2" s="1"/>
  <c r="J900" i="2"/>
  <c r="U900" i="2" s="1"/>
  <c r="J901" i="2"/>
  <c r="U901" i="2" s="1"/>
  <c r="J902" i="2"/>
  <c r="U902" i="2" s="1"/>
  <c r="J903" i="2"/>
  <c r="U903" i="2" s="1"/>
  <c r="J904" i="2"/>
  <c r="U904" i="2" s="1"/>
  <c r="J905" i="2"/>
  <c r="U905" i="2" s="1"/>
  <c r="J906" i="2"/>
  <c r="U906" i="2" s="1"/>
  <c r="J908" i="2"/>
  <c r="U908" i="2" s="1"/>
  <c r="J909" i="2"/>
  <c r="U909" i="2" s="1"/>
  <c r="J911" i="2"/>
  <c r="U911" i="2" s="1"/>
  <c r="J912" i="2"/>
  <c r="U912" i="2" s="1"/>
  <c r="J913" i="2"/>
  <c r="U913" i="2" s="1"/>
  <c r="J914" i="2"/>
  <c r="U914" i="2" s="1"/>
  <c r="J916" i="2"/>
  <c r="U916" i="2" s="1"/>
  <c r="J917" i="2"/>
  <c r="U917" i="2" s="1"/>
  <c r="J918" i="2"/>
  <c r="U918" i="2" s="1"/>
  <c r="J920" i="2"/>
  <c r="U920" i="2" s="1"/>
  <c r="J921" i="2"/>
  <c r="J922" i="2"/>
  <c r="J923" i="2"/>
  <c r="J924" i="2"/>
  <c r="J925" i="2"/>
  <c r="U925" i="2" s="1"/>
  <c r="J926" i="2"/>
  <c r="J927" i="2"/>
  <c r="U927" i="2" s="1"/>
  <c r="J928" i="2"/>
  <c r="J929" i="2"/>
  <c r="U929" i="2" s="1"/>
  <c r="J930" i="2"/>
  <c r="U930" i="2" s="1"/>
  <c r="J931" i="2"/>
  <c r="U931" i="2" s="1"/>
  <c r="J932" i="2"/>
  <c r="U932" i="2" s="1"/>
  <c r="J933" i="2"/>
  <c r="U933" i="2" s="1"/>
  <c r="J934" i="2"/>
  <c r="J935" i="2"/>
  <c r="U935" i="2" s="1"/>
  <c r="J569" i="2"/>
  <c r="U569" i="2" s="1"/>
  <c r="W569" i="2" s="1"/>
  <c r="J570" i="2"/>
  <c r="J571" i="2"/>
  <c r="U571" i="2" s="1"/>
  <c r="W571" i="2" s="1"/>
  <c r="J573" i="2"/>
  <c r="U573" i="2" s="1"/>
  <c r="W573" i="2" s="1"/>
  <c r="J574" i="2"/>
  <c r="U574" i="2" s="1"/>
  <c r="W574" i="2" s="1"/>
  <c r="J575" i="2"/>
  <c r="U575" i="2" s="1"/>
  <c r="W575" i="2" s="1"/>
  <c r="J580" i="2"/>
  <c r="U580" i="2" s="1"/>
  <c r="W580" i="2" s="1"/>
  <c r="J581" i="2"/>
  <c r="U581" i="2" s="1"/>
  <c r="W581" i="2" s="1"/>
  <c r="J582" i="2"/>
  <c r="U582" i="2" s="1"/>
  <c r="W582" i="2" s="1"/>
  <c r="J583" i="2"/>
  <c r="U583" i="2" s="1"/>
  <c r="W583" i="2" s="1"/>
  <c r="J585" i="2"/>
  <c r="U585" i="2" s="1"/>
  <c r="W585" i="2" s="1"/>
  <c r="J587" i="2"/>
  <c r="U587" i="2" s="1"/>
  <c r="W587" i="2" s="1"/>
  <c r="J589" i="2"/>
  <c r="U589" i="2" s="1"/>
  <c r="W589" i="2" s="1"/>
  <c r="J590" i="2"/>
  <c r="J591" i="2"/>
  <c r="U591" i="2" s="1"/>
  <c r="W591" i="2" s="1"/>
  <c r="J594" i="2"/>
  <c r="J595" i="2"/>
  <c r="U595" i="2" s="1"/>
  <c r="W595" i="2" s="1"/>
  <c r="J596" i="2"/>
  <c r="J597" i="2"/>
  <c r="U597" i="2" s="1"/>
  <c r="W597" i="2" s="1"/>
  <c r="J599" i="2"/>
  <c r="U599" i="2" s="1"/>
  <c r="W599" i="2" s="1"/>
  <c r="J600" i="2"/>
  <c r="U600" i="2" s="1"/>
  <c r="W600" i="2" s="1"/>
  <c r="J601" i="2"/>
  <c r="U601" i="2" s="1"/>
  <c r="W601" i="2" s="1"/>
  <c r="J602" i="2"/>
  <c r="U602" i="2" s="1"/>
  <c r="W602" i="2" s="1"/>
  <c r="J603" i="2"/>
  <c r="U603" i="2" s="1"/>
  <c r="W603" i="2" s="1"/>
  <c r="J604" i="2"/>
  <c r="U604" i="2" s="1"/>
  <c r="W604" i="2" s="1"/>
  <c r="J606" i="2"/>
  <c r="J607" i="2"/>
  <c r="U607" i="2" s="1"/>
  <c r="W607" i="2" s="1"/>
  <c r="J608" i="2"/>
  <c r="J609" i="2"/>
  <c r="U609" i="2" s="1"/>
  <c r="W609" i="2" s="1"/>
  <c r="J610" i="2"/>
  <c r="J611" i="2"/>
  <c r="U611" i="2" s="1"/>
  <c r="W611" i="2" s="1"/>
  <c r="J612" i="2"/>
  <c r="J613" i="2"/>
  <c r="U613" i="2" s="1"/>
  <c r="W613" i="2" s="1"/>
  <c r="J614" i="2"/>
  <c r="J616" i="2"/>
  <c r="U616" i="2" s="1"/>
  <c r="W616" i="2" s="1"/>
  <c r="J618" i="2"/>
  <c r="J619" i="2"/>
  <c r="U619" i="2" s="1"/>
  <c r="W619" i="2" s="1"/>
  <c r="J620" i="2"/>
  <c r="J621" i="2"/>
  <c r="U621" i="2" s="1"/>
  <c r="W621" i="2" s="1"/>
  <c r="J622" i="2"/>
  <c r="J623" i="2"/>
  <c r="U623" i="2" s="1"/>
  <c r="W623" i="2" s="1"/>
  <c r="J624" i="2"/>
  <c r="J627" i="2"/>
  <c r="U627" i="2" s="1"/>
  <c r="W627" i="2" s="1"/>
  <c r="J628" i="2"/>
  <c r="J629" i="2"/>
  <c r="U629" i="2" s="1"/>
  <c r="W629" i="2" s="1"/>
  <c r="J630" i="2"/>
  <c r="J632" i="2"/>
  <c r="U632" i="2" s="1"/>
  <c r="W632" i="2" s="1"/>
  <c r="J633" i="2"/>
  <c r="U633" i="2" s="1"/>
  <c r="W633" i="2" s="1"/>
  <c r="J634" i="2"/>
  <c r="U634" i="2" s="1"/>
  <c r="W634" i="2" s="1"/>
  <c r="J635" i="2"/>
  <c r="U635" i="2" s="1"/>
  <c r="W635" i="2" s="1"/>
  <c r="J639" i="2"/>
  <c r="U639" i="2" s="1"/>
  <c r="W639" i="2" s="1"/>
  <c r="J640" i="2"/>
  <c r="J641" i="2"/>
  <c r="U641" i="2" s="1"/>
  <c r="W641" i="2" s="1"/>
  <c r="J642" i="2"/>
  <c r="J643" i="2"/>
  <c r="U643" i="2" s="1"/>
  <c r="W643" i="2" s="1"/>
  <c r="J644" i="2"/>
  <c r="J645" i="2"/>
  <c r="U645" i="2" s="1"/>
  <c r="W645" i="2" s="1"/>
  <c r="J647" i="2"/>
  <c r="U647" i="2" s="1"/>
  <c r="W647" i="2" s="1"/>
  <c r="J648" i="2"/>
  <c r="U648" i="2" s="1"/>
  <c r="W648" i="2" s="1"/>
  <c r="J650" i="2"/>
  <c r="J651" i="2"/>
  <c r="U651" i="2" s="1"/>
  <c r="W651" i="2" s="1"/>
  <c r="J652" i="2"/>
  <c r="J653" i="2"/>
  <c r="U653" i="2" s="1"/>
  <c r="W653" i="2" s="1"/>
  <c r="J655" i="2"/>
  <c r="U655" i="2" s="1"/>
  <c r="W655" i="2" s="1"/>
  <c r="J656" i="2"/>
  <c r="U656" i="2" s="1"/>
  <c r="W656" i="2" s="1"/>
  <c r="J658" i="2"/>
  <c r="J659" i="2"/>
  <c r="U659" i="2" s="1"/>
  <c r="W659" i="2" s="1"/>
  <c r="J660" i="2"/>
  <c r="J661" i="2"/>
  <c r="U661" i="2" s="1"/>
  <c r="W661" i="2" s="1"/>
  <c r="J676" i="2"/>
  <c r="U676" i="2" s="1"/>
  <c r="W676" i="2" s="1"/>
  <c r="W940" i="2" l="1"/>
  <c r="X940" i="2" s="1"/>
  <c r="J666" i="2"/>
  <c r="U666" i="2" s="1"/>
  <c r="W666" i="2" s="1"/>
  <c r="X666" i="2" s="1"/>
  <c r="Y666" i="2" s="1"/>
  <c r="J665" i="2"/>
  <c r="U665" i="2" s="1"/>
  <c r="W665" i="2" s="1"/>
  <c r="X665" i="2" s="1"/>
  <c r="Y665" i="2" s="1"/>
  <c r="U668" i="2"/>
  <c r="W668" i="2" s="1"/>
  <c r="U660" i="2"/>
  <c r="W660" i="2" s="1"/>
  <c r="U658" i="2"/>
  <c r="W658" i="2" s="1"/>
  <c r="U652" i="2"/>
  <c r="W652" i="2" s="1"/>
  <c r="U650" i="2"/>
  <c r="W650" i="2" s="1"/>
  <c r="U644" i="2"/>
  <c r="W644" i="2" s="1"/>
  <c r="U642" i="2"/>
  <c r="W642" i="2" s="1"/>
  <c r="U640" i="2"/>
  <c r="W640" i="2" s="1"/>
  <c r="U630" i="2"/>
  <c r="W630" i="2" s="1"/>
  <c r="U628" i="2"/>
  <c r="W628" i="2" s="1"/>
  <c r="U624" i="2"/>
  <c r="W624" i="2" s="1"/>
  <c r="U622" i="2"/>
  <c r="W622" i="2" s="1"/>
  <c r="U620" i="2"/>
  <c r="W620" i="2" s="1"/>
  <c r="U618" i="2"/>
  <c r="W618" i="2" s="1"/>
  <c r="U614" i="2"/>
  <c r="W614" i="2" s="1"/>
  <c r="U612" i="2"/>
  <c r="W612" i="2" s="1"/>
  <c r="U610" i="2"/>
  <c r="W610" i="2" s="1"/>
  <c r="U608" i="2"/>
  <c r="W608" i="2" s="1"/>
  <c r="U606" i="2"/>
  <c r="W606" i="2" s="1"/>
  <c r="U596" i="2"/>
  <c r="W596" i="2" s="1"/>
  <c r="U594" i="2"/>
  <c r="W594" i="2" s="1"/>
  <c r="U590" i="2"/>
  <c r="W590" i="2" s="1"/>
  <c r="U570" i="2"/>
  <c r="W570" i="2" s="1"/>
  <c r="U664" i="2"/>
  <c r="W664" i="2" s="1"/>
  <c r="X664" i="2" s="1"/>
  <c r="U667" i="2"/>
  <c r="W667" i="2" s="1"/>
  <c r="H657" i="2"/>
  <c r="J657" i="2" s="1"/>
  <c r="U657" i="2" s="1"/>
  <c r="W657" i="2" s="1"/>
  <c r="W939" i="2" l="1"/>
  <c r="X939" i="2" s="1"/>
  <c r="AI130" i="5"/>
  <c r="AJ82" i="5"/>
  <c r="AI82" i="5"/>
  <c r="W938" i="2" l="1"/>
  <c r="V83" i="5"/>
  <c r="X938" i="2" l="1"/>
  <c r="W937" i="2"/>
  <c r="M934" i="2"/>
  <c r="T934" i="2" s="1"/>
  <c r="U934" i="2" s="1"/>
  <c r="M926" i="2"/>
  <c r="T926" i="2" s="1"/>
  <c r="U926" i="2" s="1"/>
  <c r="M928" i="2"/>
  <c r="T928" i="2" s="1"/>
  <c r="U928" i="2" s="1"/>
  <c r="M924" i="2"/>
  <c r="T924" i="2" s="1"/>
  <c r="U924" i="2" s="1"/>
  <c r="W936" i="2" l="1"/>
  <c r="M923" i="2"/>
  <c r="T923" i="2" s="1"/>
  <c r="U923" i="2" s="1"/>
  <c r="M922" i="2"/>
  <c r="T688" i="2"/>
  <c r="Y687" i="2"/>
  <c r="X687" i="2"/>
  <c r="V687" i="2"/>
  <c r="S687" i="2"/>
  <c r="R687" i="2"/>
  <c r="Q687" i="2"/>
  <c r="P687" i="2"/>
  <c r="O687" i="2"/>
  <c r="N687" i="2"/>
  <c r="M687" i="2"/>
  <c r="L687" i="2"/>
  <c r="K687" i="2"/>
  <c r="I687" i="2"/>
  <c r="H687" i="2"/>
  <c r="E687" i="2"/>
  <c r="D687" i="2"/>
  <c r="AA587" i="2"/>
  <c r="Y586" i="2"/>
  <c r="X586" i="2"/>
  <c r="V586" i="2"/>
  <c r="S586" i="2"/>
  <c r="R586" i="2"/>
  <c r="Q586" i="2"/>
  <c r="P586" i="2"/>
  <c r="O586" i="2"/>
  <c r="N586" i="2"/>
  <c r="M586" i="2"/>
  <c r="L586" i="2"/>
  <c r="K586" i="2"/>
  <c r="I586" i="2"/>
  <c r="H586" i="2"/>
  <c r="E586" i="2"/>
  <c r="D586" i="2"/>
  <c r="W935" i="2" l="1"/>
  <c r="X935" i="2" s="1"/>
  <c r="T586" i="2"/>
  <c r="AA688" i="2"/>
  <c r="U688" i="2"/>
  <c r="W688" i="2" s="1"/>
  <c r="M921" i="2"/>
  <c r="T921" i="2" s="1"/>
  <c r="U921" i="2" s="1"/>
  <c r="T922" i="2"/>
  <c r="U922" i="2" s="1"/>
  <c r="J687" i="2"/>
  <c r="J586" i="2"/>
  <c r="U586" i="2" s="1"/>
  <c r="W586" i="2" s="1"/>
  <c r="T687" i="2"/>
  <c r="AA586" i="2"/>
  <c r="F688" i="2"/>
  <c r="F587" i="2"/>
  <c r="W934" i="2" l="1"/>
  <c r="X934" i="2" s="1"/>
  <c r="U687" i="2"/>
  <c r="W687" i="2" s="1"/>
  <c r="AA687" i="2"/>
  <c r="F687" i="2"/>
  <c r="F586" i="2"/>
  <c r="W933" i="2" l="1"/>
  <c r="X933" i="2" s="1"/>
  <c r="AA90" i="2"/>
  <c r="AA172" i="2"/>
  <c r="AA414" i="2"/>
  <c r="AA495" i="2"/>
  <c r="AA575" i="2"/>
  <c r="AA676" i="2"/>
  <c r="AA758" i="2"/>
  <c r="AA838" i="2"/>
  <c r="W932" i="2" l="1"/>
  <c r="AA917" i="2"/>
  <c r="AA916" i="2"/>
  <c r="AA914" i="2"/>
  <c r="AA913" i="2"/>
  <c r="AA912" i="2"/>
  <c r="AA911" i="2"/>
  <c r="AA909" i="2"/>
  <c r="AA908" i="2"/>
  <c r="AA906" i="2"/>
  <c r="AA905" i="2"/>
  <c r="AA904" i="2"/>
  <c r="AA903" i="2"/>
  <c r="AA902" i="2"/>
  <c r="AA901" i="2"/>
  <c r="AA900" i="2"/>
  <c r="AA896" i="2"/>
  <c r="AA895" i="2"/>
  <c r="AA894" i="2"/>
  <c r="AA893" i="2"/>
  <c r="AA891" i="2"/>
  <c r="AA890" i="2"/>
  <c r="AA889" i="2"/>
  <c r="AA888" i="2"/>
  <c r="AA885" i="2"/>
  <c r="AA884" i="2"/>
  <c r="AA883" i="2"/>
  <c r="AA882" i="2"/>
  <c r="AA881" i="2"/>
  <c r="AA880" i="2"/>
  <c r="AA879" i="2"/>
  <c r="AA877" i="2"/>
  <c r="AA875" i="2"/>
  <c r="AA874" i="2"/>
  <c r="AA873" i="2"/>
  <c r="AA872" i="2"/>
  <c r="AA871" i="2"/>
  <c r="AA870" i="2"/>
  <c r="AA869" i="2"/>
  <c r="AA868" i="2"/>
  <c r="AA867" i="2"/>
  <c r="AA865" i="2"/>
  <c r="AA864" i="2"/>
  <c r="AA863" i="2"/>
  <c r="AA862" i="2"/>
  <c r="AA9" i="2"/>
  <c r="AL170" i="5"/>
  <c r="AL169" i="5"/>
  <c r="AL158" i="5"/>
  <c r="AD678" i="2"/>
  <c r="AD679" i="2"/>
  <c r="AD682" i="2"/>
  <c r="AD683" i="2"/>
  <c r="AD684" i="2"/>
  <c r="AD686" i="2"/>
  <c r="AD690" i="2"/>
  <c r="AD695" i="2"/>
  <c r="AD696" i="2"/>
  <c r="AD697" i="2"/>
  <c r="AD698" i="2"/>
  <c r="AD702" i="2"/>
  <c r="AD703" i="2"/>
  <c r="AD704" i="2"/>
  <c r="AD705" i="2"/>
  <c r="AD707" i="2"/>
  <c r="AD708" i="2"/>
  <c r="AD709" i="2"/>
  <c r="AD710" i="2"/>
  <c r="AD711" i="2"/>
  <c r="AD712" i="2"/>
  <c r="AD713" i="2"/>
  <c r="AD714" i="2"/>
  <c r="AD715" i="2"/>
  <c r="AD717" i="2"/>
  <c r="AD719" i="2"/>
  <c r="AD720" i="2"/>
  <c r="AD721" i="2"/>
  <c r="AD722" i="2"/>
  <c r="AD723" i="2"/>
  <c r="AD724" i="2"/>
  <c r="AD726" i="2"/>
  <c r="AD727" i="2"/>
  <c r="AD728" i="2"/>
  <c r="AD729" i="2"/>
  <c r="AD730" i="2"/>
  <c r="AD731" i="2"/>
  <c r="AD732" i="2"/>
  <c r="AD733" i="2"/>
  <c r="AD734" i="2"/>
  <c r="AD735" i="2"/>
  <c r="AD736" i="2"/>
  <c r="AD737" i="2"/>
  <c r="AD738" i="2"/>
  <c r="AD739" i="2"/>
  <c r="AD740" i="2"/>
  <c r="AD741" i="2"/>
  <c r="AD742" i="2"/>
  <c r="AD743" i="2"/>
  <c r="AD744" i="2"/>
  <c r="AD745" i="2"/>
  <c r="AD746" i="2"/>
  <c r="AD747" i="2"/>
  <c r="AD748" i="2"/>
  <c r="AD749" i="2"/>
  <c r="AD750" i="2"/>
  <c r="AD751" i="2"/>
  <c r="AD752" i="2"/>
  <c r="AD753" i="2"/>
  <c r="AD754" i="2"/>
  <c r="AD755" i="2"/>
  <c r="AD756" i="2"/>
  <c r="AD757" i="2"/>
  <c r="AC725" i="2"/>
  <c r="AD725" i="2" s="1"/>
  <c r="AC716" i="2"/>
  <c r="AD716" i="2" s="1"/>
  <c r="AC706" i="2"/>
  <c r="AD706" i="2" s="1"/>
  <c r="AC701" i="2"/>
  <c r="AD701" i="2" s="1"/>
  <c r="AC700" i="2"/>
  <c r="AC694" i="2"/>
  <c r="AD694" i="2" s="1"/>
  <c r="AC692" i="2"/>
  <c r="AC691" i="2"/>
  <c r="AD691" i="2" s="1"/>
  <c r="AC685" i="2"/>
  <c r="AD685" i="2" s="1"/>
  <c r="AC681" i="2"/>
  <c r="AC680" i="2" s="1"/>
  <c r="AD680" i="2" s="1"/>
  <c r="W931" i="2" l="1"/>
  <c r="AC689" i="2"/>
  <c r="AD689" i="2" s="1"/>
  <c r="AC699" i="2"/>
  <c r="AC718" i="2"/>
  <c r="AD718" i="2" s="1"/>
  <c r="AD692" i="2"/>
  <c r="AD700" i="2"/>
  <c r="AD681" i="2"/>
  <c r="AG165" i="5"/>
  <c r="AG174" i="5" s="1"/>
  <c r="AG156" i="5"/>
  <c r="AG154" i="5"/>
  <c r="AG150" i="5"/>
  <c r="AG147" i="5"/>
  <c r="AG146" i="5" s="1"/>
  <c r="AG143" i="5"/>
  <c r="AG142" i="5" s="1"/>
  <c r="AG136" i="5"/>
  <c r="AG135" i="5" s="1"/>
  <c r="AG134" i="5" s="1"/>
  <c r="AG132" i="5"/>
  <c r="AG130" i="5"/>
  <c r="AG123" i="5"/>
  <c r="AG118" i="5"/>
  <c r="AG115" i="5"/>
  <c r="AG112" i="5"/>
  <c r="AG106" i="5"/>
  <c r="AG103" i="5"/>
  <c r="AG101" i="5"/>
  <c r="AG98" i="5"/>
  <c r="AG91" i="5"/>
  <c r="AG90" i="5" s="1"/>
  <c r="AG83" i="5"/>
  <c r="AG79" i="5"/>
  <c r="AG74" i="5"/>
  <c r="AG70" i="5"/>
  <c r="AG66" i="5" s="1"/>
  <c r="AG67" i="5"/>
  <c r="AG60" i="5"/>
  <c r="AG57" i="5"/>
  <c r="AG47" i="5"/>
  <c r="AG38" i="5"/>
  <c r="AG34" i="5"/>
  <c r="AG30" i="5"/>
  <c r="AG28" i="5"/>
  <c r="AG26" i="5"/>
  <c r="AG23" i="5"/>
  <c r="AG20" i="5"/>
  <c r="H9" i="2"/>
  <c r="J9" i="2" s="1"/>
  <c r="K9" i="2"/>
  <c r="T9" i="2" s="1"/>
  <c r="AE78" i="5"/>
  <c r="AL78" i="5" s="1"/>
  <c r="U78" i="5"/>
  <c r="P78" i="5"/>
  <c r="AE77" i="5"/>
  <c r="AL77" i="5" s="1"/>
  <c r="U77" i="5"/>
  <c r="P77" i="5"/>
  <c r="AE76" i="5"/>
  <c r="AL76" i="5" s="1"/>
  <c r="U76" i="5"/>
  <c r="P76" i="5"/>
  <c r="F917" i="2"/>
  <c r="F916" i="2"/>
  <c r="S915" i="2"/>
  <c r="R915" i="2"/>
  <c r="Q915" i="2"/>
  <c r="P915" i="2"/>
  <c r="AA915" i="2" s="1"/>
  <c r="O915" i="2"/>
  <c r="N915" i="2"/>
  <c r="M915" i="2"/>
  <c r="L915" i="2"/>
  <c r="K915" i="2"/>
  <c r="I915" i="2"/>
  <c r="H915" i="2"/>
  <c r="E915" i="2"/>
  <c r="D915" i="2"/>
  <c r="F914" i="2"/>
  <c r="F913" i="2"/>
  <c r="F912" i="2"/>
  <c r="F911" i="2"/>
  <c r="S910" i="2"/>
  <c r="R910" i="2"/>
  <c r="Q910" i="2"/>
  <c r="P910" i="2"/>
  <c r="AA910" i="2" s="1"/>
  <c r="O910" i="2"/>
  <c r="N910" i="2"/>
  <c r="M910" i="2"/>
  <c r="L910" i="2"/>
  <c r="K910" i="2"/>
  <c r="I910" i="2"/>
  <c r="H910" i="2"/>
  <c r="E910" i="2"/>
  <c r="D910" i="2"/>
  <c r="F909" i="2"/>
  <c r="F908" i="2"/>
  <c r="S907" i="2"/>
  <c r="R907" i="2"/>
  <c r="Q907" i="2"/>
  <c r="P907" i="2"/>
  <c r="AA907" i="2" s="1"/>
  <c r="O907" i="2"/>
  <c r="N907" i="2"/>
  <c r="M907" i="2"/>
  <c r="L907" i="2"/>
  <c r="K907" i="2"/>
  <c r="I907" i="2"/>
  <c r="H907" i="2"/>
  <c r="E907" i="2"/>
  <c r="D907" i="2"/>
  <c r="F906" i="2"/>
  <c r="F905" i="2"/>
  <c r="F904" i="2"/>
  <c r="F903" i="2"/>
  <c r="F902" i="2"/>
  <c r="F900" i="2"/>
  <c r="S899" i="2"/>
  <c r="R899" i="2"/>
  <c r="Q899" i="2"/>
  <c r="P899" i="2"/>
  <c r="AA899" i="2" s="1"/>
  <c r="O899" i="2"/>
  <c r="N899" i="2"/>
  <c r="M899" i="2"/>
  <c r="L899" i="2"/>
  <c r="K899" i="2"/>
  <c r="I899" i="2"/>
  <c r="H899" i="2"/>
  <c r="E899" i="2"/>
  <c r="D899" i="2"/>
  <c r="F896" i="2"/>
  <c r="F894" i="2"/>
  <c r="F893" i="2"/>
  <c r="S892" i="2"/>
  <c r="R892" i="2"/>
  <c r="Q892" i="2"/>
  <c r="P892" i="2"/>
  <c r="AA892" i="2" s="1"/>
  <c r="O892" i="2"/>
  <c r="N892" i="2"/>
  <c r="M892" i="2"/>
  <c r="L892" i="2"/>
  <c r="K892" i="2"/>
  <c r="I892" i="2"/>
  <c r="H892" i="2"/>
  <c r="E892" i="2"/>
  <c r="D892" i="2"/>
  <c r="F890" i="2"/>
  <c r="F889" i="2"/>
  <c r="F888" i="2"/>
  <c r="S887" i="2"/>
  <c r="R887" i="2"/>
  <c r="Q887" i="2"/>
  <c r="P887" i="2"/>
  <c r="O887" i="2"/>
  <c r="N887" i="2"/>
  <c r="M887" i="2"/>
  <c r="L887" i="2"/>
  <c r="K887" i="2"/>
  <c r="I887" i="2"/>
  <c r="H887" i="2"/>
  <c r="E887" i="2"/>
  <c r="D887" i="2"/>
  <c r="F884" i="2"/>
  <c r="F882" i="2"/>
  <c r="F881" i="2"/>
  <c r="F880" i="2"/>
  <c r="F879" i="2"/>
  <c r="S878" i="2"/>
  <c r="R878" i="2"/>
  <c r="Q878" i="2"/>
  <c r="P878" i="2"/>
  <c r="AA878" i="2" s="1"/>
  <c r="O878" i="2"/>
  <c r="N878" i="2"/>
  <c r="M878" i="2"/>
  <c r="L878" i="2"/>
  <c r="K878" i="2"/>
  <c r="I878" i="2"/>
  <c r="H878" i="2"/>
  <c r="E878" i="2"/>
  <c r="D878" i="2"/>
  <c r="S876" i="2"/>
  <c r="R876" i="2"/>
  <c r="Q876" i="2"/>
  <c r="P876" i="2"/>
  <c r="AA876" i="2" s="1"/>
  <c r="O876" i="2"/>
  <c r="N876" i="2"/>
  <c r="M876" i="2"/>
  <c r="L876" i="2"/>
  <c r="K876" i="2"/>
  <c r="I876" i="2"/>
  <c r="H876" i="2"/>
  <c r="E876" i="2"/>
  <c r="D876" i="2"/>
  <c r="F874" i="2"/>
  <c r="F873" i="2"/>
  <c r="F872" i="2"/>
  <c r="F870" i="2"/>
  <c r="F868" i="2"/>
  <c r="S866" i="2"/>
  <c r="R866" i="2"/>
  <c r="Q866" i="2"/>
  <c r="P866" i="2"/>
  <c r="AA866" i="2" s="1"/>
  <c r="O866" i="2"/>
  <c r="N866" i="2"/>
  <c r="M866" i="2"/>
  <c r="L866" i="2"/>
  <c r="K866" i="2"/>
  <c r="I866" i="2"/>
  <c r="H866" i="2"/>
  <c r="E866" i="2"/>
  <c r="D866" i="2"/>
  <c r="F865" i="2"/>
  <c r="F864" i="2"/>
  <c r="F862" i="2"/>
  <c r="T861" i="2"/>
  <c r="T860" i="2"/>
  <c r="F860" i="2"/>
  <c r="S859" i="2"/>
  <c r="R859" i="2"/>
  <c r="Q859" i="2"/>
  <c r="P859" i="2"/>
  <c r="O859" i="2"/>
  <c r="N859" i="2"/>
  <c r="M859" i="2"/>
  <c r="L859" i="2"/>
  <c r="K859" i="2"/>
  <c r="I859" i="2"/>
  <c r="H859" i="2"/>
  <c r="E859" i="2"/>
  <c r="D859" i="2"/>
  <c r="T858" i="2"/>
  <c r="F858" i="2"/>
  <c r="T857" i="2"/>
  <c r="T856" i="2"/>
  <c r="F856" i="2"/>
  <c r="T855" i="2"/>
  <c r="F855" i="2"/>
  <c r="V854" i="2"/>
  <c r="S854" i="2"/>
  <c r="R854" i="2"/>
  <c r="Q854" i="2"/>
  <c r="P854" i="2"/>
  <c r="P853" i="2" s="1"/>
  <c r="O854" i="2"/>
  <c r="N854" i="2"/>
  <c r="M854" i="2"/>
  <c r="L854" i="2"/>
  <c r="L853" i="2" s="1"/>
  <c r="K854" i="2"/>
  <c r="I854" i="2"/>
  <c r="H854" i="2"/>
  <c r="E854" i="2"/>
  <c r="E853" i="2" s="1"/>
  <c r="D854" i="2"/>
  <c r="T852" i="2"/>
  <c r="F852" i="2"/>
  <c r="T851" i="2"/>
  <c r="T850" i="2"/>
  <c r="F850" i="2"/>
  <c r="V849" i="2"/>
  <c r="S849" i="2"/>
  <c r="R849" i="2"/>
  <c r="Q849" i="2"/>
  <c r="P849" i="2"/>
  <c r="O849" i="2"/>
  <c r="N849" i="2"/>
  <c r="M849" i="2"/>
  <c r="L849" i="2"/>
  <c r="K849" i="2"/>
  <c r="I849" i="2"/>
  <c r="H849" i="2"/>
  <c r="J849" i="2" s="1"/>
  <c r="E849" i="2"/>
  <c r="D849" i="2"/>
  <c r="T848" i="2"/>
  <c r="F848" i="2"/>
  <c r="V847" i="2"/>
  <c r="S847" i="2"/>
  <c r="R847" i="2"/>
  <c r="Q847" i="2"/>
  <c r="P847" i="2"/>
  <c r="O847" i="2"/>
  <c r="N847" i="2"/>
  <c r="M847" i="2"/>
  <c r="L847" i="2"/>
  <c r="K847" i="2"/>
  <c r="I847" i="2"/>
  <c r="H847" i="2"/>
  <c r="J847" i="2" s="1"/>
  <c r="E847" i="2"/>
  <c r="D847" i="2"/>
  <c r="T846" i="2"/>
  <c r="F846" i="2"/>
  <c r="T845" i="2"/>
  <c r="F845" i="2"/>
  <c r="T844" i="2"/>
  <c r="F844" i="2"/>
  <c r="T843" i="2"/>
  <c r="V842" i="2"/>
  <c r="S842" i="2"/>
  <c r="R842" i="2"/>
  <c r="Q842" i="2"/>
  <c r="P842" i="2"/>
  <c r="O842" i="2"/>
  <c r="N842" i="2"/>
  <c r="M842" i="2"/>
  <c r="L842" i="2"/>
  <c r="K842" i="2"/>
  <c r="I842" i="2"/>
  <c r="H842" i="2"/>
  <c r="E842" i="2"/>
  <c r="D842" i="2"/>
  <c r="T357" i="2"/>
  <c r="AA357" i="2" s="1"/>
  <c r="C2" i="2"/>
  <c r="T837" i="2"/>
  <c r="F837" i="2"/>
  <c r="T836" i="2"/>
  <c r="F836" i="2"/>
  <c r="V835" i="2"/>
  <c r="S835" i="2"/>
  <c r="R835" i="2"/>
  <c r="Q835" i="2"/>
  <c r="P835" i="2"/>
  <c r="O835" i="2"/>
  <c r="N835" i="2"/>
  <c r="M835" i="2"/>
  <c r="L835" i="2"/>
  <c r="K835" i="2"/>
  <c r="I835" i="2"/>
  <c r="H835" i="2"/>
  <c r="E835" i="2"/>
  <c r="D835" i="2"/>
  <c r="T834" i="2"/>
  <c r="F834" i="2"/>
  <c r="T833" i="2"/>
  <c r="F833" i="2"/>
  <c r="T832" i="2"/>
  <c r="F832" i="2"/>
  <c r="T831" i="2"/>
  <c r="V830" i="2"/>
  <c r="S830" i="2"/>
  <c r="R830" i="2"/>
  <c r="Q830" i="2"/>
  <c r="P830" i="2"/>
  <c r="O830" i="2"/>
  <c r="N830" i="2"/>
  <c r="M830" i="2"/>
  <c r="L830" i="2"/>
  <c r="K830" i="2"/>
  <c r="I830" i="2"/>
  <c r="H830" i="2"/>
  <c r="E830" i="2"/>
  <c r="D830" i="2"/>
  <c r="T829" i="2"/>
  <c r="F829" i="2"/>
  <c r="T828" i="2"/>
  <c r="V827" i="2"/>
  <c r="S827" i="2"/>
  <c r="R827" i="2"/>
  <c r="Q827" i="2"/>
  <c r="P827" i="2"/>
  <c r="O827" i="2"/>
  <c r="N827" i="2"/>
  <c r="M827" i="2"/>
  <c r="L827" i="2"/>
  <c r="K827" i="2"/>
  <c r="I827" i="2"/>
  <c r="H827" i="2"/>
  <c r="E827" i="2"/>
  <c r="D827" i="2"/>
  <c r="T826" i="2"/>
  <c r="F826" i="2"/>
  <c r="T825" i="2"/>
  <c r="F825" i="2"/>
  <c r="T824" i="2"/>
  <c r="F824" i="2"/>
  <c r="T823" i="2"/>
  <c r="T822" i="2"/>
  <c r="F822" i="2"/>
  <c r="T821" i="2"/>
  <c r="F821" i="2"/>
  <c r="T820" i="2"/>
  <c r="F820" i="2"/>
  <c r="V819" i="2"/>
  <c r="S819" i="2"/>
  <c r="R819" i="2"/>
  <c r="Q819" i="2"/>
  <c r="P819" i="2"/>
  <c r="O819" i="2"/>
  <c r="N819" i="2"/>
  <c r="M819" i="2"/>
  <c r="L819" i="2"/>
  <c r="K819" i="2"/>
  <c r="I819" i="2"/>
  <c r="H819" i="2"/>
  <c r="E819" i="2"/>
  <c r="D819" i="2"/>
  <c r="T816" i="2"/>
  <c r="T815" i="2"/>
  <c r="F815" i="2"/>
  <c r="T814" i="2"/>
  <c r="F814" i="2"/>
  <c r="T813" i="2"/>
  <c r="F813" i="2"/>
  <c r="V812" i="2"/>
  <c r="S812" i="2"/>
  <c r="R812" i="2"/>
  <c r="Q812" i="2"/>
  <c r="P812" i="2"/>
  <c r="O812" i="2"/>
  <c r="N812" i="2"/>
  <c r="M812" i="2"/>
  <c r="L812" i="2"/>
  <c r="K812" i="2"/>
  <c r="I812" i="2"/>
  <c r="H812" i="2"/>
  <c r="E812" i="2"/>
  <c r="D812" i="2"/>
  <c r="T811" i="2"/>
  <c r="F811" i="2"/>
  <c r="T810" i="2"/>
  <c r="F810" i="2"/>
  <c r="T809" i="2"/>
  <c r="F809" i="2"/>
  <c r="T808" i="2"/>
  <c r="V807" i="2"/>
  <c r="S807" i="2"/>
  <c r="R807" i="2"/>
  <c r="Q807" i="2"/>
  <c r="P807" i="2"/>
  <c r="O807" i="2"/>
  <c r="N807" i="2"/>
  <c r="M807" i="2"/>
  <c r="L807" i="2"/>
  <c r="K807" i="2"/>
  <c r="I807" i="2"/>
  <c r="H807" i="2"/>
  <c r="E807" i="2"/>
  <c r="D807" i="2"/>
  <c r="T805" i="2"/>
  <c r="F805" i="2"/>
  <c r="T804" i="2"/>
  <c r="F804" i="2"/>
  <c r="T803" i="2"/>
  <c r="T802" i="2"/>
  <c r="F802" i="2"/>
  <c r="T801" i="2"/>
  <c r="F801" i="2"/>
  <c r="T800" i="2"/>
  <c r="F800" i="2"/>
  <c r="T799" i="2"/>
  <c r="F799" i="2"/>
  <c r="V798" i="2"/>
  <c r="S798" i="2"/>
  <c r="R798" i="2"/>
  <c r="Q798" i="2"/>
  <c r="P798" i="2"/>
  <c r="O798" i="2"/>
  <c r="N798" i="2"/>
  <c r="M798" i="2"/>
  <c r="L798" i="2"/>
  <c r="K798" i="2"/>
  <c r="I798" i="2"/>
  <c r="H798" i="2"/>
  <c r="E798" i="2"/>
  <c r="D798" i="2"/>
  <c r="T797" i="2"/>
  <c r="F797" i="2"/>
  <c r="V796" i="2"/>
  <c r="S796" i="2"/>
  <c r="R796" i="2"/>
  <c r="Q796" i="2"/>
  <c r="P796" i="2"/>
  <c r="O796" i="2"/>
  <c r="N796" i="2"/>
  <c r="M796" i="2"/>
  <c r="L796" i="2"/>
  <c r="K796" i="2"/>
  <c r="I796" i="2"/>
  <c r="H796" i="2"/>
  <c r="E796" i="2"/>
  <c r="D796" i="2"/>
  <c r="T795" i="2"/>
  <c r="F795" i="2"/>
  <c r="T794" i="2"/>
  <c r="F794" i="2"/>
  <c r="T793" i="2"/>
  <c r="F793" i="2"/>
  <c r="T792" i="2"/>
  <c r="F792" i="2"/>
  <c r="T791" i="2"/>
  <c r="T790" i="2"/>
  <c r="F790" i="2"/>
  <c r="T789" i="2"/>
  <c r="F789" i="2"/>
  <c r="T788" i="2"/>
  <c r="F788" i="2"/>
  <c r="T787" i="2"/>
  <c r="F787" i="2"/>
  <c r="V786" i="2"/>
  <c r="S786" i="2"/>
  <c r="R786" i="2"/>
  <c r="Q786" i="2"/>
  <c r="P786" i="2"/>
  <c r="O786" i="2"/>
  <c r="N786" i="2"/>
  <c r="M786" i="2"/>
  <c r="L786" i="2"/>
  <c r="K786" i="2"/>
  <c r="I786" i="2"/>
  <c r="H786" i="2"/>
  <c r="E786" i="2"/>
  <c r="D786" i="2"/>
  <c r="T785" i="2"/>
  <c r="F785" i="2"/>
  <c r="T784" i="2"/>
  <c r="T783" i="2"/>
  <c r="F783" i="2"/>
  <c r="T782" i="2"/>
  <c r="F782" i="2"/>
  <c r="T781" i="2"/>
  <c r="F781" i="2"/>
  <c r="T780" i="2"/>
  <c r="F780" i="2"/>
  <c r="V779" i="2"/>
  <c r="S779" i="2"/>
  <c r="R779" i="2"/>
  <c r="Q779" i="2"/>
  <c r="P779" i="2"/>
  <c r="O779" i="2"/>
  <c r="N779" i="2"/>
  <c r="M779" i="2"/>
  <c r="L779" i="2"/>
  <c r="K779" i="2"/>
  <c r="I779" i="2"/>
  <c r="H779" i="2"/>
  <c r="E779" i="2"/>
  <c r="D779" i="2"/>
  <c r="T778" i="2"/>
  <c r="F778" i="2"/>
  <c r="T777" i="2"/>
  <c r="F777" i="2"/>
  <c r="T776" i="2"/>
  <c r="T775" i="2"/>
  <c r="V774" i="2"/>
  <c r="V773" i="2" s="1"/>
  <c r="S774" i="2"/>
  <c r="R774" i="2"/>
  <c r="Q774" i="2"/>
  <c r="P774" i="2"/>
  <c r="P773" i="2" s="1"/>
  <c r="O774" i="2"/>
  <c r="N774" i="2"/>
  <c r="M774" i="2"/>
  <c r="L774" i="2"/>
  <c r="K774" i="2"/>
  <c r="I774" i="2"/>
  <c r="H774" i="2"/>
  <c r="E774" i="2"/>
  <c r="D774" i="2"/>
  <c r="L773" i="2"/>
  <c r="T772" i="2"/>
  <c r="F772" i="2"/>
  <c r="T771" i="2"/>
  <c r="F771" i="2"/>
  <c r="T770" i="2"/>
  <c r="F770" i="2"/>
  <c r="V769" i="2"/>
  <c r="S769" i="2"/>
  <c r="R769" i="2"/>
  <c r="Q769" i="2"/>
  <c r="P769" i="2"/>
  <c r="O769" i="2"/>
  <c r="N769" i="2"/>
  <c r="M769" i="2"/>
  <c r="L769" i="2"/>
  <c r="K769" i="2"/>
  <c r="I769" i="2"/>
  <c r="H769" i="2"/>
  <c r="E769" i="2"/>
  <c r="D769" i="2"/>
  <c r="T768" i="2"/>
  <c r="F768" i="2"/>
  <c r="V767" i="2"/>
  <c r="S767" i="2"/>
  <c r="R767" i="2"/>
  <c r="Q767" i="2"/>
  <c r="P767" i="2"/>
  <c r="O767" i="2"/>
  <c r="N767" i="2"/>
  <c r="M767" i="2"/>
  <c r="L767" i="2"/>
  <c r="K767" i="2"/>
  <c r="I767" i="2"/>
  <c r="H767" i="2"/>
  <c r="E767" i="2"/>
  <c r="D767" i="2"/>
  <c r="T766" i="2"/>
  <c r="F766" i="2"/>
  <c r="T765" i="2"/>
  <c r="F765" i="2"/>
  <c r="T764" i="2"/>
  <c r="F764" i="2"/>
  <c r="T763" i="2"/>
  <c r="V762" i="2"/>
  <c r="S762" i="2"/>
  <c r="R762" i="2"/>
  <c r="Q762" i="2"/>
  <c r="P762" i="2"/>
  <c r="O762" i="2"/>
  <c r="N762" i="2"/>
  <c r="M762" i="2"/>
  <c r="L762" i="2"/>
  <c r="K762" i="2"/>
  <c r="I762" i="2"/>
  <c r="I761" i="2" s="1"/>
  <c r="H762" i="2"/>
  <c r="E762" i="2"/>
  <c r="D762" i="2"/>
  <c r="T757" i="2"/>
  <c r="F757" i="2"/>
  <c r="T756" i="2"/>
  <c r="V755" i="2"/>
  <c r="S755" i="2"/>
  <c r="R755" i="2"/>
  <c r="Q755" i="2"/>
  <c r="P755" i="2"/>
  <c r="O755" i="2"/>
  <c r="N755" i="2"/>
  <c r="M755" i="2"/>
  <c r="L755" i="2"/>
  <c r="K755" i="2"/>
  <c r="I755" i="2"/>
  <c r="H755" i="2"/>
  <c r="E755" i="2"/>
  <c r="D755" i="2"/>
  <c r="T754" i="2"/>
  <c r="F754" i="2"/>
  <c r="T753" i="2"/>
  <c r="F753" i="2"/>
  <c r="T752" i="2"/>
  <c r="T751" i="2"/>
  <c r="V750" i="2"/>
  <c r="S750" i="2"/>
  <c r="R750" i="2"/>
  <c r="Q750" i="2"/>
  <c r="P750" i="2"/>
  <c r="O750" i="2"/>
  <c r="N750" i="2"/>
  <c r="M750" i="2"/>
  <c r="L750" i="2"/>
  <c r="K750" i="2"/>
  <c r="I750" i="2"/>
  <c r="H750" i="2"/>
  <c r="E750" i="2"/>
  <c r="D750" i="2"/>
  <c r="T749" i="2"/>
  <c r="F749" i="2"/>
  <c r="T748" i="2"/>
  <c r="F748" i="2"/>
  <c r="V747" i="2"/>
  <c r="S747" i="2"/>
  <c r="R747" i="2"/>
  <c r="Q747" i="2"/>
  <c r="P747" i="2"/>
  <c r="O747" i="2"/>
  <c r="N747" i="2"/>
  <c r="M747" i="2"/>
  <c r="L747" i="2"/>
  <c r="K747" i="2"/>
  <c r="I747" i="2"/>
  <c r="H747" i="2"/>
  <c r="E747" i="2"/>
  <c r="D747" i="2"/>
  <c r="T746" i="2"/>
  <c r="T745" i="2"/>
  <c r="F745" i="2"/>
  <c r="T744" i="2"/>
  <c r="F744" i="2"/>
  <c r="T743" i="2"/>
  <c r="T742" i="2"/>
  <c r="T741" i="2"/>
  <c r="T740" i="2"/>
  <c r="F740" i="2"/>
  <c r="V739" i="2"/>
  <c r="S739" i="2"/>
  <c r="S738" i="2" s="1"/>
  <c r="S737" i="2" s="1"/>
  <c r="R739" i="2"/>
  <c r="R738" i="2" s="1"/>
  <c r="R737" i="2" s="1"/>
  <c r="Q739" i="2"/>
  <c r="P739" i="2"/>
  <c r="O739" i="2"/>
  <c r="O738" i="2" s="1"/>
  <c r="O737" i="2" s="1"/>
  <c r="N739" i="2"/>
  <c r="N738" i="2" s="1"/>
  <c r="M739" i="2"/>
  <c r="L739" i="2"/>
  <c r="K739" i="2"/>
  <c r="I739" i="2"/>
  <c r="H739" i="2"/>
  <c r="E739" i="2"/>
  <c r="D739" i="2"/>
  <c r="I738" i="2"/>
  <c r="I737" i="2" s="1"/>
  <c r="T736" i="2"/>
  <c r="T735" i="2"/>
  <c r="T734" i="2"/>
  <c r="T733" i="2"/>
  <c r="F733" i="2"/>
  <c r="V732" i="2"/>
  <c r="S732" i="2"/>
  <c r="R732" i="2"/>
  <c r="Q732" i="2"/>
  <c r="P732" i="2"/>
  <c r="O732" i="2"/>
  <c r="N732" i="2"/>
  <c r="M732" i="2"/>
  <c r="L732" i="2"/>
  <c r="K732" i="2"/>
  <c r="I732" i="2"/>
  <c r="H732" i="2"/>
  <c r="E732" i="2"/>
  <c r="D732" i="2"/>
  <c r="T731" i="2"/>
  <c r="T730" i="2"/>
  <c r="T729" i="2"/>
  <c r="F729" i="2"/>
  <c r="T728" i="2"/>
  <c r="V727" i="2"/>
  <c r="S727" i="2"/>
  <c r="R727" i="2"/>
  <c r="R726" i="2" s="1"/>
  <c r="Q727" i="2"/>
  <c r="P727" i="2"/>
  <c r="O727" i="2"/>
  <c r="N727" i="2"/>
  <c r="N726" i="2" s="1"/>
  <c r="M727" i="2"/>
  <c r="L727" i="2"/>
  <c r="K727" i="2"/>
  <c r="I727" i="2"/>
  <c r="H727" i="2"/>
  <c r="E727" i="2"/>
  <c r="D727" i="2"/>
  <c r="T725" i="2"/>
  <c r="T724" i="2"/>
  <c r="F724" i="2"/>
  <c r="T723" i="2"/>
  <c r="T722" i="2"/>
  <c r="T721" i="2"/>
  <c r="F721" i="2"/>
  <c r="T720" i="2"/>
  <c r="T719" i="2"/>
  <c r="V718" i="2"/>
  <c r="S718" i="2"/>
  <c r="R718" i="2"/>
  <c r="Q718" i="2"/>
  <c r="P718" i="2"/>
  <c r="O718" i="2"/>
  <c r="N718" i="2"/>
  <c r="M718" i="2"/>
  <c r="L718" i="2"/>
  <c r="K718" i="2"/>
  <c r="I718" i="2"/>
  <c r="H718" i="2"/>
  <c r="E718" i="2"/>
  <c r="D718" i="2"/>
  <c r="T717" i="2"/>
  <c r="F717" i="2"/>
  <c r="V716" i="2"/>
  <c r="S716" i="2"/>
  <c r="R716" i="2"/>
  <c r="Q716" i="2"/>
  <c r="P716" i="2"/>
  <c r="O716" i="2"/>
  <c r="N716" i="2"/>
  <c r="M716" i="2"/>
  <c r="L716" i="2"/>
  <c r="K716" i="2"/>
  <c r="I716" i="2"/>
  <c r="H716" i="2"/>
  <c r="E716" i="2"/>
  <c r="D716" i="2"/>
  <c r="T715" i="2"/>
  <c r="T714" i="2"/>
  <c r="F714" i="2"/>
  <c r="T713" i="2"/>
  <c r="F713" i="2"/>
  <c r="T712" i="2"/>
  <c r="T711" i="2"/>
  <c r="T710" i="2"/>
  <c r="F710" i="2"/>
  <c r="T709" i="2"/>
  <c r="T708" i="2"/>
  <c r="T707" i="2"/>
  <c r="V706" i="2"/>
  <c r="S706" i="2"/>
  <c r="R706" i="2"/>
  <c r="Q706" i="2"/>
  <c r="P706" i="2"/>
  <c r="O706" i="2"/>
  <c r="N706" i="2"/>
  <c r="M706" i="2"/>
  <c r="L706" i="2"/>
  <c r="K706" i="2"/>
  <c r="I706" i="2"/>
  <c r="H706" i="2"/>
  <c r="E706" i="2"/>
  <c r="D706" i="2"/>
  <c r="T705" i="2"/>
  <c r="T704" i="2"/>
  <c r="F704" i="2"/>
  <c r="T703" i="2"/>
  <c r="F703" i="2"/>
  <c r="T702" i="2"/>
  <c r="F702" i="2"/>
  <c r="T701" i="2"/>
  <c r="T700" i="2"/>
  <c r="V699" i="2"/>
  <c r="S699" i="2"/>
  <c r="R699" i="2"/>
  <c r="Q699" i="2"/>
  <c r="P699" i="2"/>
  <c r="O699" i="2"/>
  <c r="N699" i="2"/>
  <c r="M699" i="2"/>
  <c r="L699" i="2"/>
  <c r="K699" i="2"/>
  <c r="I699" i="2"/>
  <c r="H699" i="2"/>
  <c r="E699" i="2"/>
  <c r="D699" i="2"/>
  <c r="T698" i="2"/>
  <c r="F698" i="2"/>
  <c r="T697" i="2"/>
  <c r="U697" i="2" s="1"/>
  <c r="F697" i="2"/>
  <c r="T696" i="2"/>
  <c r="T695" i="2"/>
  <c r="F695" i="2"/>
  <c r="V694" i="2"/>
  <c r="S694" i="2"/>
  <c r="S693" i="2" s="1"/>
  <c r="R694" i="2"/>
  <c r="Q694" i="2"/>
  <c r="Q693" i="2" s="1"/>
  <c r="P694" i="2"/>
  <c r="O694" i="2"/>
  <c r="N694" i="2"/>
  <c r="M694" i="2"/>
  <c r="M693" i="2" s="1"/>
  <c r="L694" i="2"/>
  <c r="K694" i="2"/>
  <c r="K693" i="2" s="1"/>
  <c r="I694" i="2"/>
  <c r="H694" i="2"/>
  <c r="J694" i="2" s="1"/>
  <c r="E694" i="2"/>
  <c r="D694" i="2"/>
  <c r="D693" i="2" s="1"/>
  <c r="T692" i="2"/>
  <c r="T691" i="2"/>
  <c r="F691" i="2"/>
  <c r="T690" i="2"/>
  <c r="V689" i="2"/>
  <c r="S689" i="2"/>
  <c r="R689" i="2"/>
  <c r="Q689" i="2"/>
  <c r="P689" i="2"/>
  <c r="O689" i="2"/>
  <c r="N689" i="2"/>
  <c r="M689" i="2"/>
  <c r="L689" i="2"/>
  <c r="K689" i="2"/>
  <c r="I689" i="2"/>
  <c r="H689" i="2"/>
  <c r="E689" i="2"/>
  <c r="D689" i="2"/>
  <c r="T686" i="2"/>
  <c r="V685" i="2"/>
  <c r="S685" i="2"/>
  <c r="R685" i="2"/>
  <c r="Q685" i="2"/>
  <c r="P685" i="2"/>
  <c r="O685" i="2"/>
  <c r="N685" i="2"/>
  <c r="M685" i="2"/>
  <c r="L685" i="2"/>
  <c r="K685" i="2"/>
  <c r="I685" i="2"/>
  <c r="H685" i="2"/>
  <c r="E685" i="2"/>
  <c r="D685" i="2"/>
  <c r="T684" i="2"/>
  <c r="F684" i="2"/>
  <c r="T683" i="2"/>
  <c r="T682" i="2"/>
  <c r="T681" i="2"/>
  <c r="V680" i="2"/>
  <c r="S680" i="2"/>
  <c r="R680" i="2"/>
  <c r="Q680" i="2"/>
  <c r="P680" i="2"/>
  <c r="O680" i="2"/>
  <c r="N680" i="2"/>
  <c r="M680" i="2"/>
  <c r="L680" i="2"/>
  <c r="K680" i="2"/>
  <c r="H680" i="2"/>
  <c r="E680" i="2"/>
  <c r="E679" i="2" s="1"/>
  <c r="D680" i="2"/>
  <c r="AA656" i="2"/>
  <c r="F656" i="2"/>
  <c r="AA655" i="2"/>
  <c r="F655" i="2"/>
  <c r="V654" i="2"/>
  <c r="S654" i="2"/>
  <c r="R654" i="2"/>
  <c r="Q654" i="2"/>
  <c r="P654" i="2"/>
  <c r="O654" i="2"/>
  <c r="N654" i="2"/>
  <c r="M654" i="2"/>
  <c r="L654" i="2"/>
  <c r="K654" i="2"/>
  <c r="I654" i="2"/>
  <c r="H654" i="2"/>
  <c r="E654" i="2"/>
  <c r="D654" i="2"/>
  <c r="AA653" i="2"/>
  <c r="F653" i="2"/>
  <c r="AA652" i="2"/>
  <c r="F652" i="2"/>
  <c r="AA651" i="2"/>
  <c r="F651" i="2"/>
  <c r="AA650" i="2"/>
  <c r="V649" i="2"/>
  <c r="S649" i="2"/>
  <c r="R649" i="2"/>
  <c r="Q649" i="2"/>
  <c r="P649" i="2"/>
  <c r="O649" i="2"/>
  <c r="N649" i="2"/>
  <c r="M649" i="2"/>
  <c r="L649" i="2"/>
  <c r="K649" i="2"/>
  <c r="I649" i="2"/>
  <c r="H649" i="2"/>
  <c r="J649" i="2" s="1"/>
  <c r="E649" i="2"/>
  <c r="D649" i="2"/>
  <c r="AA648" i="2"/>
  <c r="F648" i="2"/>
  <c r="AA647" i="2"/>
  <c r="V646" i="2"/>
  <c r="S646" i="2"/>
  <c r="R646" i="2"/>
  <c r="Q646" i="2"/>
  <c r="P646" i="2"/>
  <c r="O646" i="2"/>
  <c r="N646" i="2"/>
  <c r="M646" i="2"/>
  <c r="L646" i="2"/>
  <c r="K646" i="2"/>
  <c r="I646" i="2"/>
  <c r="H646" i="2"/>
  <c r="E646" i="2"/>
  <c r="D646" i="2"/>
  <c r="AA645" i="2"/>
  <c r="F645" i="2"/>
  <c r="AA644" i="2"/>
  <c r="F644" i="2"/>
  <c r="AA643" i="2"/>
  <c r="AA642" i="2"/>
  <c r="AA641" i="2"/>
  <c r="F641" i="2"/>
  <c r="AA640" i="2"/>
  <c r="F640" i="2"/>
  <c r="AA639" i="2"/>
  <c r="V638" i="2"/>
  <c r="S638" i="2"/>
  <c r="R638" i="2"/>
  <c r="Q638" i="2"/>
  <c r="P638" i="2"/>
  <c r="O638" i="2"/>
  <c r="O637" i="2" s="1"/>
  <c r="O636" i="2" s="1"/>
  <c r="N638" i="2"/>
  <c r="M638" i="2"/>
  <c r="L638" i="2"/>
  <c r="K638" i="2"/>
  <c r="I638" i="2"/>
  <c r="H638" i="2"/>
  <c r="J638" i="2" s="1"/>
  <c r="E638" i="2"/>
  <c r="D638" i="2"/>
  <c r="AA635" i="2"/>
  <c r="F635" i="2"/>
  <c r="AA634" i="2"/>
  <c r="AA633" i="2"/>
  <c r="F633" i="2"/>
  <c r="AA632" i="2"/>
  <c r="F632" i="2"/>
  <c r="V631" i="2"/>
  <c r="S631" i="2"/>
  <c r="R631" i="2"/>
  <c r="Q631" i="2"/>
  <c r="P631" i="2"/>
  <c r="O631" i="2"/>
  <c r="N631" i="2"/>
  <c r="M631" i="2"/>
  <c r="L631" i="2"/>
  <c r="K631" i="2"/>
  <c r="I631" i="2"/>
  <c r="H631" i="2"/>
  <c r="E631" i="2"/>
  <c r="D631" i="2"/>
  <c r="AA630" i="2"/>
  <c r="AA629" i="2"/>
  <c r="F629" i="2"/>
  <c r="AA628" i="2"/>
  <c r="F628" i="2"/>
  <c r="AA627" i="2"/>
  <c r="V626" i="2"/>
  <c r="V625" i="2" s="1"/>
  <c r="S626" i="2"/>
  <c r="S625" i="2" s="1"/>
  <c r="R626" i="2"/>
  <c r="R625" i="2" s="1"/>
  <c r="Q626" i="2"/>
  <c r="Q625" i="2" s="1"/>
  <c r="P626" i="2"/>
  <c r="P625" i="2" s="1"/>
  <c r="O626" i="2"/>
  <c r="O625" i="2" s="1"/>
  <c r="N626" i="2"/>
  <c r="N625" i="2" s="1"/>
  <c r="M626" i="2"/>
  <c r="M625" i="2" s="1"/>
  <c r="L626" i="2"/>
  <c r="K626" i="2"/>
  <c r="I626" i="2"/>
  <c r="I625" i="2" s="1"/>
  <c r="H626" i="2"/>
  <c r="E626" i="2"/>
  <c r="E625" i="2" s="1"/>
  <c r="D626" i="2"/>
  <c r="D625" i="2" s="1"/>
  <c r="AA624" i="2"/>
  <c r="F624" i="2"/>
  <c r="AA623" i="2"/>
  <c r="AA622" i="2"/>
  <c r="AA621" i="2"/>
  <c r="F621" i="2"/>
  <c r="AA620" i="2"/>
  <c r="F620" i="2"/>
  <c r="AA619" i="2"/>
  <c r="AA618" i="2"/>
  <c r="V617" i="2"/>
  <c r="S617" i="2"/>
  <c r="R617" i="2"/>
  <c r="Q617" i="2"/>
  <c r="P617" i="2"/>
  <c r="O617" i="2"/>
  <c r="N617" i="2"/>
  <c r="M617" i="2"/>
  <c r="L617" i="2"/>
  <c r="K617" i="2"/>
  <c r="I617" i="2"/>
  <c r="H617" i="2"/>
  <c r="E617" i="2"/>
  <c r="D617" i="2"/>
  <c r="AA616" i="2"/>
  <c r="F616" i="2"/>
  <c r="V615" i="2"/>
  <c r="S615" i="2"/>
  <c r="R615" i="2"/>
  <c r="Q615" i="2"/>
  <c r="P615" i="2"/>
  <c r="O615" i="2"/>
  <c r="N615" i="2"/>
  <c r="M615" i="2"/>
  <c r="L615" i="2"/>
  <c r="K615" i="2"/>
  <c r="I615" i="2"/>
  <c r="H615" i="2"/>
  <c r="E615" i="2"/>
  <c r="D615" i="2"/>
  <c r="AA614" i="2"/>
  <c r="AA613" i="2"/>
  <c r="F613" i="2"/>
  <c r="AA612" i="2"/>
  <c r="F612" i="2"/>
  <c r="AA611" i="2"/>
  <c r="AA610" i="2"/>
  <c r="AA609" i="2"/>
  <c r="F609" i="2"/>
  <c r="AA608" i="2"/>
  <c r="F608" i="2"/>
  <c r="AA607" i="2"/>
  <c r="F607" i="2"/>
  <c r="AA606" i="2"/>
  <c r="V605" i="2"/>
  <c r="S605" i="2"/>
  <c r="R605" i="2"/>
  <c r="Q605" i="2"/>
  <c r="P605" i="2"/>
  <c r="O605" i="2"/>
  <c r="N605" i="2"/>
  <c r="M605" i="2"/>
  <c r="L605" i="2"/>
  <c r="K605" i="2"/>
  <c r="I605" i="2"/>
  <c r="H605" i="2"/>
  <c r="E605" i="2"/>
  <c r="D605" i="2"/>
  <c r="AA604" i="2"/>
  <c r="F604" i="2"/>
  <c r="AA603" i="2"/>
  <c r="AA602" i="2"/>
  <c r="AA601" i="2"/>
  <c r="F601" i="2"/>
  <c r="AA600" i="2"/>
  <c r="F600" i="2"/>
  <c r="AA599" i="2"/>
  <c r="F599" i="2"/>
  <c r="V598" i="2"/>
  <c r="S598" i="2"/>
  <c r="R598" i="2"/>
  <c r="Q598" i="2"/>
  <c r="P598" i="2"/>
  <c r="O598" i="2"/>
  <c r="N598" i="2"/>
  <c r="M598" i="2"/>
  <c r="L598" i="2"/>
  <c r="K598" i="2"/>
  <c r="I598" i="2"/>
  <c r="H598" i="2"/>
  <c r="E598" i="2"/>
  <c r="D598" i="2"/>
  <c r="AA597" i="2"/>
  <c r="F597" i="2"/>
  <c r="AA596" i="2"/>
  <c r="F596" i="2"/>
  <c r="AA595" i="2"/>
  <c r="F595" i="2"/>
  <c r="AA594" i="2"/>
  <c r="V593" i="2"/>
  <c r="S593" i="2"/>
  <c r="R593" i="2"/>
  <c r="Q593" i="2"/>
  <c r="P593" i="2"/>
  <c r="O593" i="2"/>
  <c r="N593" i="2"/>
  <c r="M593" i="2"/>
  <c r="L593" i="2"/>
  <c r="K593" i="2"/>
  <c r="I593" i="2"/>
  <c r="H593" i="2"/>
  <c r="E593" i="2"/>
  <c r="D593" i="2"/>
  <c r="AA591" i="2"/>
  <c r="F591" i="2"/>
  <c r="AA590" i="2"/>
  <c r="AA589" i="2"/>
  <c r="F589" i="2"/>
  <c r="V588" i="2"/>
  <c r="S588" i="2"/>
  <c r="R588" i="2"/>
  <c r="Q588" i="2"/>
  <c r="P588" i="2"/>
  <c r="O588" i="2"/>
  <c r="N588" i="2"/>
  <c r="M588" i="2"/>
  <c r="L588" i="2"/>
  <c r="K588" i="2"/>
  <c r="I588" i="2"/>
  <c r="H588" i="2"/>
  <c r="E588" i="2"/>
  <c r="D588" i="2"/>
  <c r="AA585" i="2"/>
  <c r="F585" i="2"/>
  <c r="V584" i="2"/>
  <c r="S584" i="2"/>
  <c r="R584" i="2"/>
  <c r="Q584" i="2"/>
  <c r="P584" i="2"/>
  <c r="O584" i="2"/>
  <c r="N584" i="2"/>
  <c r="M584" i="2"/>
  <c r="L584" i="2"/>
  <c r="K584" i="2"/>
  <c r="I584" i="2"/>
  <c r="H584" i="2"/>
  <c r="E584" i="2"/>
  <c r="D584" i="2"/>
  <c r="AA583" i="2"/>
  <c r="F583" i="2"/>
  <c r="AA582" i="2"/>
  <c r="F582" i="2"/>
  <c r="AA581" i="2"/>
  <c r="F581" i="2"/>
  <c r="AA580" i="2"/>
  <c r="V579" i="2"/>
  <c r="S579" i="2"/>
  <c r="S578" i="2" s="1"/>
  <c r="R579" i="2"/>
  <c r="Q579" i="2"/>
  <c r="Q578" i="2" s="1"/>
  <c r="P579" i="2"/>
  <c r="O579" i="2"/>
  <c r="O578" i="2" s="1"/>
  <c r="N579" i="2"/>
  <c r="M579" i="2"/>
  <c r="M578" i="2" s="1"/>
  <c r="L579" i="2"/>
  <c r="K579" i="2"/>
  <c r="I579" i="2"/>
  <c r="H579" i="2"/>
  <c r="J579" i="2" s="1"/>
  <c r="E579" i="2"/>
  <c r="D579" i="2"/>
  <c r="D578" i="2" s="1"/>
  <c r="AA574" i="2"/>
  <c r="F574" i="2"/>
  <c r="AA573" i="2"/>
  <c r="Y572" i="2"/>
  <c r="X572" i="2"/>
  <c r="V572" i="2"/>
  <c r="S572" i="2"/>
  <c r="R572" i="2"/>
  <c r="Q572" i="2"/>
  <c r="P572" i="2"/>
  <c r="O572" i="2"/>
  <c r="N572" i="2"/>
  <c r="M572" i="2"/>
  <c r="L572" i="2"/>
  <c r="K572" i="2"/>
  <c r="I572" i="2"/>
  <c r="H572" i="2"/>
  <c r="E572" i="2"/>
  <c r="D572" i="2"/>
  <c r="AA571" i="2"/>
  <c r="F571" i="2"/>
  <c r="AA570" i="2"/>
  <c r="F570" i="2"/>
  <c r="AA569" i="2"/>
  <c r="T568" i="2"/>
  <c r="AA568" i="2" s="1"/>
  <c r="J568" i="2"/>
  <c r="Y567" i="2"/>
  <c r="X567" i="2"/>
  <c r="V567" i="2"/>
  <c r="S567" i="2"/>
  <c r="R567" i="2"/>
  <c r="Q567" i="2"/>
  <c r="P567" i="2"/>
  <c r="O567" i="2"/>
  <c r="N567" i="2"/>
  <c r="M567" i="2"/>
  <c r="L567" i="2"/>
  <c r="K567" i="2"/>
  <c r="I567" i="2"/>
  <c r="H567" i="2"/>
  <c r="E567" i="2"/>
  <c r="D567" i="2"/>
  <c r="T566" i="2"/>
  <c r="AA566" i="2" s="1"/>
  <c r="J566" i="2"/>
  <c r="F566" i="2" s="1"/>
  <c r="T565" i="2"/>
  <c r="AA565" i="2" s="1"/>
  <c r="J565" i="2"/>
  <c r="Y564" i="2"/>
  <c r="X564" i="2"/>
  <c r="V564" i="2"/>
  <c r="S564" i="2"/>
  <c r="R564" i="2"/>
  <c r="Q564" i="2"/>
  <c r="P564" i="2"/>
  <c r="O564" i="2"/>
  <c r="N564" i="2"/>
  <c r="M564" i="2"/>
  <c r="L564" i="2"/>
  <c r="K564" i="2"/>
  <c r="I564" i="2"/>
  <c r="H564" i="2"/>
  <c r="E564" i="2"/>
  <c r="D564" i="2"/>
  <c r="T563" i="2"/>
  <c r="AA563" i="2" s="1"/>
  <c r="J563" i="2"/>
  <c r="F563" i="2" s="1"/>
  <c r="T562" i="2"/>
  <c r="AA562" i="2" s="1"/>
  <c r="J562" i="2"/>
  <c r="F562" i="2" s="1"/>
  <c r="T561" i="2"/>
  <c r="AA561" i="2" s="1"/>
  <c r="J561" i="2"/>
  <c r="T560" i="2"/>
  <c r="AA560" i="2" s="1"/>
  <c r="J560" i="2"/>
  <c r="F560" i="2" s="1"/>
  <c r="T559" i="2"/>
  <c r="AA559" i="2" s="1"/>
  <c r="J559" i="2"/>
  <c r="F559" i="2" s="1"/>
  <c r="T558" i="2"/>
  <c r="J558" i="2"/>
  <c r="F558" i="2" s="1"/>
  <c r="T557" i="2"/>
  <c r="AA557" i="2" s="1"/>
  <c r="J557" i="2"/>
  <c r="F557" i="2" s="1"/>
  <c r="Y556" i="2"/>
  <c r="X556" i="2"/>
  <c r="V556" i="2"/>
  <c r="S556" i="2"/>
  <c r="S555" i="2" s="1"/>
  <c r="S554" i="2" s="1"/>
  <c r="R556" i="2"/>
  <c r="Q556" i="2"/>
  <c r="P556" i="2"/>
  <c r="O556" i="2"/>
  <c r="N556" i="2"/>
  <c r="M556" i="2"/>
  <c r="L556" i="2"/>
  <c r="K556" i="2"/>
  <c r="K555" i="2" s="1"/>
  <c r="K554" i="2" s="1"/>
  <c r="I556" i="2"/>
  <c r="H556" i="2"/>
  <c r="E556" i="2"/>
  <c r="D556" i="2"/>
  <c r="T553" i="2"/>
  <c r="AA553" i="2" s="1"/>
  <c r="J553" i="2"/>
  <c r="F553" i="2" s="1"/>
  <c r="T552" i="2"/>
  <c r="AA552" i="2" s="1"/>
  <c r="J552" i="2"/>
  <c r="F552" i="2" s="1"/>
  <c r="T551" i="2"/>
  <c r="AA551" i="2" s="1"/>
  <c r="J551" i="2"/>
  <c r="F551" i="2" s="1"/>
  <c r="T550" i="2"/>
  <c r="AA550" i="2" s="1"/>
  <c r="J550" i="2"/>
  <c r="F550" i="2" s="1"/>
  <c r="V549" i="2"/>
  <c r="S549" i="2"/>
  <c r="R549" i="2"/>
  <c r="Q549" i="2"/>
  <c r="P549" i="2"/>
  <c r="O549" i="2"/>
  <c r="N549" i="2"/>
  <c r="M549" i="2"/>
  <c r="L549" i="2"/>
  <c r="K549" i="2"/>
  <c r="I549" i="2"/>
  <c r="H549" i="2"/>
  <c r="E549" i="2"/>
  <c r="D549" i="2"/>
  <c r="T548" i="2"/>
  <c r="AA548" i="2" s="1"/>
  <c r="J548" i="2"/>
  <c r="T547" i="2"/>
  <c r="AA547" i="2" s="1"/>
  <c r="J547" i="2"/>
  <c r="F547" i="2" s="1"/>
  <c r="T546" i="2"/>
  <c r="AA546" i="2" s="1"/>
  <c r="J546" i="2"/>
  <c r="F546" i="2" s="1"/>
  <c r="T545" i="2"/>
  <c r="AA545" i="2" s="1"/>
  <c r="J545" i="2"/>
  <c r="V544" i="2"/>
  <c r="S544" i="2"/>
  <c r="S543" i="2" s="1"/>
  <c r="R544" i="2"/>
  <c r="R543" i="2" s="1"/>
  <c r="Q544" i="2"/>
  <c r="Q543" i="2" s="1"/>
  <c r="P544" i="2"/>
  <c r="P543" i="2" s="1"/>
  <c r="O544" i="2"/>
  <c r="O543" i="2" s="1"/>
  <c r="N544" i="2"/>
  <c r="N543" i="2" s="1"/>
  <c r="M544" i="2"/>
  <c r="M543" i="2" s="1"/>
  <c r="L544" i="2"/>
  <c r="K544" i="2"/>
  <c r="K543" i="2" s="1"/>
  <c r="I544" i="2"/>
  <c r="I543" i="2" s="1"/>
  <c r="H544" i="2"/>
  <c r="E544" i="2"/>
  <c r="E543" i="2" s="1"/>
  <c r="D544" i="2"/>
  <c r="D543" i="2" s="1"/>
  <c r="V543" i="2"/>
  <c r="T542" i="2"/>
  <c r="AA542" i="2" s="1"/>
  <c r="J542" i="2"/>
  <c r="F542" i="2" s="1"/>
  <c r="T541" i="2"/>
  <c r="AA541" i="2" s="1"/>
  <c r="J541" i="2"/>
  <c r="F541" i="2" s="1"/>
  <c r="T540" i="2"/>
  <c r="AA540" i="2" s="1"/>
  <c r="J540" i="2"/>
  <c r="T539" i="2"/>
  <c r="AA539" i="2" s="1"/>
  <c r="J539" i="2"/>
  <c r="F539" i="2" s="1"/>
  <c r="T538" i="2"/>
  <c r="AA538" i="2" s="1"/>
  <c r="J538" i="2"/>
  <c r="F538" i="2" s="1"/>
  <c r="T537" i="2"/>
  <c r="AA537" i="2" s="1"/>
  <c r="J537" i="2"/>
  <c r="T536" i="2"/>
  <c r="AA536" i="2" s="1"/>
  <c r="J536" i="2"/>
  <c r="V535" i="2"/>
  <c r="S535" i="2"/>
  <c r="R535" i="2"/>
  <c r="Q535" i="2"/>
  <c r="P535" i="2"/>
  <c r="O535" i="2"/>
  <c r="N535" i="2"/>
  <c r="M535" i="2"/>
  <c r="L535" i="2"/>
  <c r="K535" i="2"/>
  <c r="I535" i="2"/>
  <c r="H535" i="2"/>
  <c r="E535" i="2"/>
  <c r="D535" i="2"/>
  <c r="T534" i="2"/>
  <c r="AA534" i="2" s="1"/>
  <c r="J534" i="2"/>
  <c r="F534" i="2" s="1"/>
  <c r="V533" i="2"/>
  <c r="S533" i="2"/>
  <c r="R533" i="2"/>
  <c r="Q533" i="2"/>
  <c r="P533" i="2"/>
  <c r="O533" i="2"/>
  <c r="N533" i="2"/>
  <c r="M533" i="2"/>
  <c r="L533" i="2"/>
  <c r="K533" i="2"/>
  <c r="I533" i="2"/>
  <c r="H533" i="2"/>
  <c r="E533" i="2"/>
  <c r="D533" i="2"/>
  <c r="T532" i="2"/>
  <c r="AA532" i="2" s="1"/>
  <c r="J532" i="2"/>
  <c r="F532" i="2" s="1"/>
  <c r="T531" i="2"/>
  <c r="AA531" i="2" s="1"/>
  <c r="J531" i="2"/>
  <c r="F531" i="2" s="1"/>
  <c r="T530" i="2"/>
  <c r="AA530" i="2" s="1"/>
  <c r="J530" i="2"/>
  <c r="F530" i="2" s="1"/>
  <c r="T529" i="2"/>
  <c r="AA529" i="2" s="1"/>
  <c r="J529" i="2"/>
  <c r="T528" i="2"/>
  <c r="AA528" i="2" s="1"/>
  <c r="J528" i="2"/>
  <c r="T527" i="2"/>
  <c r="AA527" i="2" s="1"/>
  <c r="J527" i="2"/>
  <c r="F527" i="2" s="1"/>
  <c r="T526" i="2"/>
  <c r="AA526" i="2" s="1"/>
  <c r="J526" i="2"/>
  <c r="F526" i="2" s="1"/>
  <c r="T525" i="2"/>
  <c r="AA525" i="2" s="1"/>
  <c r="J525" i="2"/>
  <c r="T524" i="2"/>
  <c r="AA524" i="2" s="1"/>
  <c r="J524" i="2"/>
  <c r="V523" i="2"/>
  <c r="S523" i="2"/>
  <c r="R523" i="2"/>
  <c r="Q523" i="2"/>
  <c r="P523" i="2"/>
  <c r="O523" i="2"/>
  <c r="N523" i="2"/>
  <c r="M523" i="2"/>
  <c r="L523" i="2"/>
  <c r="K523" i="2"/>
  <c r="I523" i="2"/>
  <c r="H523" i="2"/>
  <c r="E523" i="2"/>
  <c r="D523" i="2"/>
  <c r="T522" i="2"/>
  <c r="AA522" i="2" s="1"/>
  <c r="J522" i="2"/>
  <c r="F522" i="2" s="1"/>
  <c r="T521" i="2"/>
  <c r="AA521" i="2" s="1"/>
  <c r="J521" i="2"/>
  <c r="F521" i="2" s="1"/>
  <c r="T520" i="2"/>
  <c r="AA520" i="2" s="1"/>
  <c r="J520" i="2"/>
  <c r="F520" i="2" s="1"/>
  <c r="T519" i="2"/>
  <c r="AA519" i="2" s="1"/>
  <c r="J519" i="2"/>
  <c r="F519" i="2" s="1"/>
  <c r="T518" i="2"/>
  <c r="AA518" i="2" s="1"/>
  <c r="J518" i="2"/>
  <c r="F518" i="2" s="1"/>
  <c r="T517" i="2"/>
  <c r="AA517" i="2" s="1"/>
  <c r="J517" i="2"/>
  <c r="F517" i="2" s="1"/>
  <c r="V516" i="2"/>
  <c r="S516" i="2"/>
  <c r="R516" i="2"/>
  <c r="Q516" i="2"/>
  <c r="P516" i="2"/>
  <c r="O516" i="2"/>
  <c r="N516" i="2"/>
  <c r="M516" i="2"/>
  <c r="L516" i="2"/>
  <c r="K516" i="2"/>
  <c r="I516" i="2"/>
  <c r="H516" i="2"/>
  <c r="E516" i="2"/>
  <c r="D516" i="2"/>
  <c r="T515" i="2"/>
  <c r="AA515" i="2" s="1"/>
  <c r="J515" i="2"/>
  <c r="F515" i="2" s="1"/>
  <c r="T514" i="2"/>
  <c r="AA514" i="2" s="1"/>
  <c r="J514" i="2"/>
  <c r="F514" i="2" s="1"/>
  <c r="T513" i="2"/>
  <c r="AA513" i="2" s="1"/>
  <c r="J513" i="2"/>
  <c r="F513" i="2" s="1"/>
  <c r="T512" i="2"/>
  <c r="AA512" i="2" s="1"/>
  <c r="J512" i="2"/>
  <c r="F512" i="2" s="1"/>
  <c r="V511" i="2"/>
  <c r="S511" i="2"/>
  <c r="R511" i="2"/>
  <c r="Q511" i="2"/>
  <c r="P511" i="2"/>
  <c r="O511" i="2"/>
  <c r="N511" i="2"/>
  <c r="M511" i="2"/>
  <c r="L511" i="2"/>
  <c r="K511" i="2"/>
  <c r="I511" i="2"/>
  <c r="H511" i="2"/>
  <c r="H510" i="2" s="1"/>
  <c r="E511" i="2"/>
  <c r="D511" i="2"/>
  <c r="P510" i="2"/>
  <c r="T509" i="2"/>
  <c r="AA509" i="2" s="1"/>
  <c r="J509" i="2"/>
  <c r="F509" i="2" s="1"/>
  <c r="T508" i="2"/>
  <c r="AA508" i="2" s="1"/>
  <c r="J508" i="2"/>
  <c r="T507" i="2"/>
  <c r="AA507" i="2" s="1"/>
  <c r="J507" i="2"/>
  <c r="F507" i="2" s="1"/>
  <c r="V506" i="2"/>
  <c r="S506" i="2"/>
  <c r="R506" i="2"/>
  <c r="Q506" i="2"/>
  <c r="P506" i="2"/>
  <c r="O506" i="2"/>
  <c r="N506" i="2"/>
  <c r="M506" i="2"/>
  <c r="L506" i="2"/>
  <c r="K506" i="2"/>
  <c r="I506" i="2"/>
  <c r="H506" i="2"/>
  <c r="E506" i="2"/>
  <c r="D506" i="2"/>
  <c r="T505" i="2"/>
  <c r="AA505" i="2" s="1"/>
  <c r="J505" i="2"/>
  <c r="F505" i="2" s="1"/>
  <c r="V504" i="2"/>
  <c r="S504" i="2"/>
  <c r="R504" i="2"/>
  <c r="Q504" i="2"/>
  <c r="P504" i="2"/>
  <c r="O504" i="2"/>
  <c r="N504" i="2"/>
  <c r="M504" i="2"/>
  <c r="L504" i="2"/>
  <c r="K504" i="2"/>
  <c r="I504" i="2"/>
  <c r="H504" i="2"/>
  <c r="E504" i="2"/>
  <c r="D504" i="2"/>
  <c r="T503" i="2"/>
  <c r="AA503" i="2" s="1"/>
  <c r="J503" i="2"/>
  <c r="F503" i="2" s="1"/>
  <c r="T502" i="2"/>
  <c r="AA502" i="2" s="1"/>
  <c r="J502" i="2"/>
  <c r="F502" i="2" s="1"/>
  <c r="T501" i="2"/>
  <c r="AA501" i="2" s="1"/>
  <c r="J501" i="2"/>
  <c r="F501" i="2" s="1"/>
  <c r="T500" i="2"/>
  <c r="AA500" i="2" s="1"/>
  <c r="J500" i="2"/>
  <c r="F500" i="2" s="1"/>
  <c r="V499" i="2"/>
  <c r="S499" i="2"/>
  <c r="R499" i="2"/>
  <c r="R498" i="2" s="1"/>
  <c r="Q499" i="2"/>
  <c r="P499" i="2"/>
  <c r="P498" i="2" s="1"/>
  <c r="O499" i="2"/>
  <c r="N499" i="2"/>
  <c r="N498" i="2" s="1"/>
  <c r="M499" i="2"/>
  <c r="L499" i="2"/>
  <c r="L498" i="2" s="1"/>
  <c r="K499" i="2"/>
  <c r="I499" i="2"/>
  <c r="I498" i="2" s="1"/>
  <c r="H499" i="2"/>
  <c r="E499" i="2"/>
  <c r="E498" i="2" s="1"/>
  <c r="D499" i="2"/>
  <c r="T493" i="2"/>
  <c r="AA493" i="2" s="1"/>
  <c r="J493" i="2"/>
  <c r="F493" i="2" s="1"/>
  <c r="T492" i="2"/>
  <c r="AA492" i="2" s="1"/>
  <c r="J492" i="2"/>
  <c r="Y491" i="2"/>
  <c r="X491" i="2"/>
  <c r="V491" i="2"/>
  <c r="S491" i="2"/>
  <c r="R491" i="2"/>
  <c r="Q491" i="2"/>
  <c r="P491" i="2"/>
  <c r="O491" i="2"/>
  <c r="N491" i="2"/>
  <c r="M491" i="2"/>
  <c r="L491" i="2"/>
  <c r="K491" i="2"/>
  <c r="I491" i="2"/>
  <c r="H491" i="2"/>
  <c r="E491" i="2"/>
  <c r="D491" i="2"/>
  <c r="T490" i="2"/>
  <c r="AA490" i="2" s="1"/>
  <c r="J490" i="2"/>
  <c r="F490" i="2" s="1"/>
  <c r="T489" i="2"/>
  <c r="AA489" i="2" s="1"/>
  <c r="J489" i="2"/>
  <c r="F489" i="2" s="1"/>
  <c r="T488" i="2"/>
  <c r="AA488" i="2" s="1"/>
  <c r="J488" i="2"/>
  <c r="T487" i="2"/>
  <c r="AA487" i="2" s="1"/>
  <c r="J487" i="2"/>
  <c r="F487" i="2" s="1"/>
  <c r="Y486" i="2"/>
  <c r="X486" i="2"/>
  <c r="V486" i="2"/>
  <c r="S486" i="2"/>
  <c r="R486" i="2"/>
  <c r="Q486" i="2"/>
  <c r="P486" i="2"/>
  <c r="O486" i="2"/>
  <c r="N486" i="2"/>
  <c r="M486" i="2"/>
  <c r="L486" i="2"/>
  <c r="K486" i="2"/>
  <c r="I486" i="2"/>
  <c r="H486" i="2"/>
  <c r="E486" i="2"/>
  <c r="D486" i="2"/>
  <c r="T485" i="2"/>
  <c r="AA485" i="2" s="1"/>
  <c r="J485" i="2"/>
  <c r="F485" i="2" s="1"/>
  <c r="T484" i="2"/>
  <c r="AA484" i="2" s="1"/>
  <c r="J484" i="2"/>
  <c r="Y483" i="2"/>
  <c r="X483" i="2"/>
  <c r="V483" i="2"/>
  <c r="S483" i="2"/>
  <c r="R483" i="2"/>
  <c r="Q483" i="2"/>
  <c r="P483" i="2"/>
  <c r="O483" i="2"/>
  <c r="N483" i="2"/>
  <c r="M483" i="2"/>
  <c r="L483" i="2"/>
  <c r="K483" i="2"/>
  <c r="I483" i="2"/>
  <c r="H483" i="2"/>
  <c r="E483" i="2"/>
  <c r="D483" i="2"/>
  <c r="T482" i="2"/>
  <c r="AA482" i="2" s="1"/>
  <c r="J482" i="2"/>
  <c r="F482" i="2" s="1"/>
  <c r="T481" i="2"/>
  <c r="AA481" i="2" s="1"/>
  <c r="J481" i="2"/>
  <c r="F481" i="2" s="1"/>
  <c r="T480" i="2"/>
  <c r="AA480" i="2" s="1"/>
  <c r="J480" i="2"/>
  <c r="T479" i="2"/>
  <c r="AA479" i="2" s="1"/>
  <c r="J479" i="2"/>
  <c r="T478" i="2"/>
  <c r="AA478" i="2" s="1"/>
  <c r="J478" i="2"/>
  <c r="F478" i="2" s="1"/>
  <c r="T477" i="2"/>
  <c r="AA477" i="2" s="1"/>
  <c r="J477" i="2"/>
  <c r="F477" i="2" s="1"/>
  <c r="T476" i="2"/>
  <c r="AA476" i="2" s="1"/>
  <c r="J476" i="2"/>
  <c r="Y475" i="2"/>
  <c r="X475" i="2"/>
  <c r="V475" i="2"/>
  <c r="V474" i="2" s="1"/>
  <c r="V473" i="2" s="1"/>
  <c r="S475" i="2"/>
  <c r="R475" i="2"/>
  <c r="Q475" i="2"/>
  <c r="P475" i="2"/>
  <c r="P474" i="2" s="1"/>
  <c r="P473" i="2" s="1"/>
  <c r="O475" i="2"/>
  <c r="N475" i="2"/>
  <c r="M475" i="2"/>
  <c r="L475" i="2"/>
  <c r="K475" i="2"/>
  <c r="I475" i="2"/>
  <c r="H475" i="2"/>
  <c r="E475" i="2"/>
  <c r="E474" i="2" s="1"/>
  <c r="E473" i="2" s="1"/>
  <c r="D475" i="2"/>
  <c r="T472" i="2"/>
  <c r="AA472" i="2" s="1"/>
  <c r="J472" i="2"/>
  <c r="F472" i="2" s="1"/>
  <c r="T471" i="2"/>
  <c r="AA471" i="2" s="1"/>
  <c r="J471" i="2"/>
  <c r="F471" i="2" s="1"/>
  <c r="T470" i="2"/>
  <c r="AA470" i="2" s="1"/>
  <c r="J470" i="2"/>
  <c r="F470" i="2" s="1"/>
  <c r="T469" i="2"/>
  <c r="AA469" i="2" s="1"/>
  <c r="J469" i="2"/>
  <c r="F469" i="2" s="1"/>
  <c r="Y468" i="2"/>
  <c r="X468" i="2"/>
  <c r="V468" i="2"/>
  <c r="S468" i="2"/>
  <c r="R468" i="2"/>
  <c r="Q468" i="2"/>
  <c r="P468" i="2"/>
  <c r="O468" i="2"/>
  <c r="N468" i="2"/>
  <c r="M468" i="2"/>
  <c r="L468" i="2"/>
  <c r="K468" i="2"/>
  <c r="I468" i="2"/>
  <c r="H468" i="2"/>
  <c r="E468" i="2"/>
  <c r="D468" i="2"/>
  <c r="T467" i="2"/>
  <c r="AA467" i="2" s="1"/>
  <c r="J467" i="2"/>
  <c r="T466" i="2"/>
  <c r="AA466" i="2" s="1"/>
  <c r="J466" i="2"/>
  <c r="F466" i="2" s="1"/>
  <c r="T465" i="2"/>
  <c r="AA465" i="2" s="1"/>
  <c r="J465" i="2"/>
  <c r="F465" i="2" s="1"/>
  <c r="T464" i="2"/>
  <c r="AA464" i="2" s="1"/>
  <c r="J464" i="2"/>
  <c r="Y463" i="2"/>
  <c r="Y462" i="2" s="1"/>
  <c r="X463" i="2"/>
  <c r="V463" i="2"/>
  <c r="V462" i="2" s="1"/>
  <c r="S463" i="2"/>
  <c r="S462" i="2" s="1"/>
  <c r="R463" i="2"/>
  <c r="Q463" i="2"/>
  <c r="P463" i="2"/>
  <c r="P462" i="2" s="1"/>
  <c r="O463" i="2"/>
  <c r="O462" i="2" s="1"/>
  <c r="N463" i="2"/>
  <c r="N462" i="2" s="1"/>
  <c r="M463" i="2"/>
  <c r="L463" i="2"/>
  <c r="K463" i="2"/>
  <c r="K462" i="2" s="1"/>
  <c r="I463" i="2"/>
  <c r="I462" i="2" s="1"/>
  <c r="H463" i="2"/>
  <c r="E463" i="2"/>
  <c r="E462" i="2" s="1"/>
  <c r="D463" i="2"/>
  <c r="D462" i="2" s="1"/>
  <c r="R462" i="2"/>
  <c r="T461" i="2"/>
  <c r="AA461" i="2" s="1"/>
  <c r="J461" i="2"/>
  <c r="F461" i="2" s="1"/>
  <c r="T460" i="2"/>
  <c r="AA460" i="2" s="1"/>
  <c r="J460" i="2"/>
  <c r="T459" i="2"/>
  <c r="AA459" i="2" s="1"/>
  <c r="J459" i="2"/>
  <c r="T458" i="2"/>
  <c r="AA458" i="2" s="1"/>
  <c r="J458" i="2"/>
  <c r="F458" i="2" s="1"/>
  <c r="T457" i="2"/>
  <c r="AA457" i="2" s="1"/>
  <c r="J457" i="2"/>
  <c r="F457" i="2" s="1"/>
  <c r="T456" i="2"/>
  <c r="AA456" i="2" s="1"/>
  <c r="J456" i="2"/>
  <c r="T455" i="2"/>
  <c r="AA455" i="2" s="1"/>
  <c r="J455" i="2"/>
  <c r="Y454" i="2"/>
  <c r="X454" i="2"/>
  <c r="V454" i="2"/>
  <c r="S454" i="2"/>
  <c r="R454" i="2"/>
  <c r="Q454" i="2"/>
  <c r="P454" i="2"/>
  <c r="O454" i="2"/>
  <c r="N454" i="2"/>
  <c r="M454" i="2"/>
  <c r="L454" i="2"/>
  <c r="K454" i="2"/>
  <c r="I454" i="2"/>
  <c r="H454" i="2"/>
  <c r="E454" i="2"/>
  <c r="D454" i="2"/>
  <c r="T453" i="2"/>
  <c r="AA453" i="2" s="1"/>
  <c r="J453" i="2"/>
  <c r="F453" i="2" s="1"/>
  <c r="Y452" i="2"/>
  <c r="X452" i="2"/>
  <c r="V452" i="2"/>
  <c r="S452" i="2"/>
  <c r="R452" i="2"/>
  <c r="Q452" i="2"/>
  <c r="P452" i="2"/>
  <c r="O452" i="2"/>
  <c r="N452" i="2"/>
  <c r="M452" i="2"/>
  <c r="L452" i="2"/>
  <c r="K452" i="2"/>
  <c r="I452" i="2"/>
  <c r="H452" i="2"/>
  <c r="E452" i="2"/>
  <c r="D452" i="2"/>
  <c r="T451" i="2"/>
  <c r="AA451" i="2" s="1"/>
  <c r="J451" i="2"/>
  <c r="F451" i="2" s="1"/>
  <c r="T450" i="2"/>
  <c r="AA450" i="2" s="1"/>
  <c r="J450" i="2"/>
  <c r="F450" i="2" s="1"/>
  <c r="T449" i="2"/>
  <c r="J449" i="2"/>
  <c r="F449" i="2" s="1"/>
  <c r="T448" i="2"/>
  <c r="AA448" i="2" s="1"/>
  <c r="J448" i="2"/>
  <c r="T447" i="2"/>
  <c r="AA447" i="2" s="1"/>
  <c r="J447" i="2"/>
  <c r="T446" i="2"/>
  <c r="AA446" i="2" s="1"/>
  <c r="J446" i="2"/>
  <c r="F446" i="2" s="1"/>
  <c r="T445" i="2"/>
  <c r="AA445" i="2" s="1"/>
  <c r="J445" i="2"/>
  <c r="F445" i="2" s="1"/>
  <c r="T444" i="2"/>
  <c r="AA444" i="2" s="1"/>
  <c r="J444" i="2"/>
  <c r="T443" i="2"/>
  <c r="AA443" i="2" s="1"/>
  <c r="J443" i="2"/>
  <c r="F443" i="2" s="1"/>
  <c r="Y442" i="2"/>
  <c r="X442" i="2"/>
  <c r="V442" i="2"/>
  <c r="S442" i="2"/>
  <c r="R442" i="2"/>
  <c r="Q442" i="2"/>
  <c r="P442" i="2"/>
  <c r="O442" i="2"/>
  <c r="N442" i="2"/>
  <c r="M442" i="2"/>
  <c r="L442" i="2"/>
  <c r="K442" i="2"/>
  <c r="I442" i="2"/>
  <c r="H442" i="2"/>
  <c r="E442" i="2"/>
  <c r="D442" i="2"/>
  <c r="T441" i="2"/>
  <c r="J441" i="2"/>
  <c r="F441" i="2" s="1"/>
  <c r="T440" i="2"/>
  <c r="AA440" i="2" s="1"/>
  <c r="J440" i="2"/>
  <c r="F440" i="2" s="1"/>
  <c r="T439" i="2"/>
  <c r="AA439" i="2" s="1"/>
  <c r="J439" i="2"/>
  <c r="F439" i="2" s="1"/>
  <c r="T438" i="2"/>
  <c r="AA438" i="2" s="1"/>
  <c r="J438" i="2"/>
  <c r="F438" i="2" s="1"/>
  <c r="T437" i="2"/>
  <c r="AA437" i="2" s="1"/>
  <c r="J437" i="2"/>
  <c r="F437" i="2" s="1"/>
  <c r="T436" i="2"/>
  <c r="AA436" i="2" s="1"/>
  <c r="J436" i="2"/>
  <c r="Y435" i="2"/>
  <c r="Y434" i="2" s="1"/>
  <c r="Y433" i="2" s="1"/>
  <c r="Y432" i="2" s="1"/>
  <c r="Y431" i="2" s="1"/>
  <c r="Y430" i="2" s="1"/>
  <c r="Y429" i="2" s="1"/>
  <c r="X435" i="2"/>
  <c r="X434" i="2" s="1"/>
  <c r="X433" i="2" s="1"/>
  <c r="X432" i="2" s="1"/>
  <c r="X431" i="2" s="1"/>
  <c r="X430" i="2" s="1"/>
  <c r="X429" i="2" s="1"/>
  <c r="V435" i="2"/>
  <c r="S435" i="2"/>
  <c r="R435" i="2"/>
  <c r="Q435" i="2"/>
  <c r="P435" i="2"/>
  <c r="O435" i="2"/>
  <c r="N435" i="2"/>
  <c r="M435" i="2"/>
  <c r="L435" i="2"/>
  <c r="K435" i="2"/>
  <c r="I435" i="2"/>
  <c r="H435" i="2"/>
  <c r="E435" i="2"/>
  <c r="D435" i="2"/>
  <c r="T434" i="2"/>
  <c r="AA434" i="2" s="1"/>
  <c r="J434" i="2"/>
  <c r="F434" i="2" s="1"/>
  <c r="T433" i="2"/>
  <c r="AA433" i="2" s="1"/>
  <c r="J433" i="2"/>
  <c r="F433" i="2" s="1"/>
  <c r="T432" i="2"/>
  <c r="AA432" i="2" s="1"/>
  <c r="J432" i="2"/>
  <c r="T431" i="2"/>
  <c r="AA431" i="2" s="1"/>
  <c r="J431" i="2"/>
  <c r="V430" i="2"/>
  <c r="S430" i="2"/>
  <c r="R430" i="2"/>
  <c r="Q430" i="2"/>
  <c r="P430" i="2"/>
  <c r="O430" i="2"/>
  <c r="N430" i="2"/>
  <c r="M430" i="2"/>
  <c r="L430" i="2"/>
  <c r="K430" i="2"/>
  <c r="I430" i="2"/>
  <c r="H430" i="2"/>
  <c r="E430" i="2"/>
  <c r="D430" i="2"/>
  <c r="T428" i="2"/>
  <c r="AA428" i="2" s="1"/>
  <c r="J428" i="2"/>
  <c r="T427" i="2"/>
  <c r="AA427" i="2" s="1"/>
  <c r="J427" i="2"/>
  <c r="F427" i="2" s="1"/>
  <c r="T426" i="2"/>
  <c r="AA426" i="2" s="1"/>
  <c r="J426" i="2"/>
  <c r="F426" i="2" s="1"/>
  <c r="Y425" i="2"/>
  <c r="X425" i="2"/>
  <c r="V425" i="2"/>
  <c r="S425" i="2"/>
  <c r="R425" i="2"/>
  <c r="Q425" i="2"/>
  <c r="P425" i="2"/>
  <c r="O425" i="2"/>
  <c r="N425" i="2"/>
  <c r="M425" i="2"/>
  <c r="L425" i="2"/>
  <c r="K425" i="2"/>
  <c r="I425" i="2"/>
  <c r="H425" i="2"/>
  <c r="E425" i="2"/>
  <c r="D425" i="2"/>
  <c r="T424" i="2"/>
  <c r="AA424" i="2" s="1"/>
  <c r="J424" i="2"/>
  <c r="Y423" i="2"/>
  <c r="X423" i="2"/>
  <c r="V423" i="2"/>
  <c r="S423" i="2"/>
  <c r="R423" i="2"/>
  <c r="Q423" i="2"/>
  <c r="P423" i="2"/>
  <c r="O423" i="2"/>
  <c r="N423" i="2"/>
  <c r="M423" i="2"/>
  <c r="L423" i="2"/>
  <c r="K423" i="2"/>
  <c r="I423" i="2"/>
  <c r="H423" i="2"/>
  <c r="E423" i="2"/>
  <c r="D423" i="2"/>
  <c r="T422" i="2"/>
  <c r="AA422" i="2" s="1"/>
  <c r="J422" i="2"/>
  <c r="F422" i="2" s="1"/>
  <c r="T421" i="2"/>
  <c r="AA421" i="2" s="1"/>
  <c r="J421" i="2"/>
  <c r="F421" i="2" s="1"/>
  <c r="T420" i="2"/>
  <c r="AA420" i="2" s="1"/>
  <c r="J420" i="2"/>
  <c r="T419" i="2"/>
  <c r="AA419" i="2" s="1"/>
  <c r="J419" i="2"/>
  <c r="Y418" i="2"/>
  <c r="X418" i="2"/>
  <c r="X417" i="2" s="1"/>
  <c r="V418" i="2"/>
  <c r="V417" i="2" s="1"/>
  <c r="S418" i="2"/>
  <c r="S417" i="2" s="1"/>
  <c r="R418" i="2"/>
  <c r="Q418" i="2"/>
  <c r="Q417" i="2" s="1"/>
  <c r="P418" i="2"/>
  <c r="P417" i="2" s="1"/>
  <c r="O418" i="2"/>
  <c r="O417" i="2" s="1"/>
  <c r="N418" i="2"/>
  <c r="M418" i="2"/>
  <c r="M417" i="2" s="1"/>
  <c r="L418" i="2"/>
  <c r="L417" i="2" s="1"/>
  <c r="K418" i="2"/>
  <c r="K417" i="2" s="1"/>
  <c r="I418" i="2"/>
  <c r="H418" i="2"/>
  <c r="E418" i="2"/>
  <c r="E417" i="2" s="1"/>
  <c r="D418" i="2"/>
  <c r="D417" i="2" s="1"/>
  <c r="T413" i="2"/>
  <c r="AA413" i="2" s="1"/>
  <c r="J413" i="2"/>
  <c r="F413" i="2" s="1"/>
  <c r="T412" i="2"/>
  <c r="AA412" i="2" s="1"/>
  <c r="J412" i="2"/>
  <c r="F412" i="2" s="1"/>
  <c r="Y411" i="2"/>
  <c r="X411" i="2"/>
  <c r="V411" i="2"/>
  <c r="S411" i="2"/>
  <c r="R411" i="2"/>
  <c r="Q411" i="2"/>
  <c r="P411" i="2"/>
  <c r="O411" i="2"/>
  <c r="N411" i="2"/>
  <c r="M411" i="2"/>
  <c r="L411" i="2"/>
  <c r="K411" i="2"/>
  <c r="I411" i="2"/>
  <c r="H411" i="2"/>
  <c r="E411" i="2"/>
  <c r="D411" i="2"/>
  <c r="T410" i="2"/>
  <c r="AA410" i="2" s="1"/>
  <c r="J410" i="2"/>
  <c r="F410" i="2" s="1"/>
  <c r="T409" i="2"/>
  <c r="AA409" i="2" s="1"/>
  <c r="J409" i="2"/>
  <c r="F409" i="2" s="1"/>
  <c r="T408" i="2"/>
  <c r="AA408" i="2" s="1"/>
  <c r="J408" i="2"/>
  <c r="F408" i="2" s="1"/>
  <c r="T407" i="2"/>
  <c r="AA407" i="2" s="1"/>
  <c r="J407" i="2"/>
  <c r="F407" i="2" s="1"/>
  <c r="Y406" i="2"/>
  <c r="X406" i="2"/>
  <c r="V406" i="2"/>
  <c r="S406" i="2"/>
  <c r="R406" i="2"/>
  <c r="Q406" i="2"/>
  <c r="P406" i="2"/>
  <c r="O406" i="2"/>
  <c r="N406" i="2"/>
  <c r="M406" i="2"/>
  <c r="L406" i="2"/>
  <c r="K406" i="2"/>
  <c r="I406" i="2"/>
  <c r="H406" i="2"/>
  <c r="E406" i="2"/>
  <c r="D406" i="2"/>
  <c r="T405" i="2"/>
  <c r="AA405" i="2" s="1"/>
  <c r="J405" i="2"/>
  <c r="F405" i="2" s="1"/>
  <c r="T404" i="2"/>
  <c r="AA404" i="2" s="1"/>
  <c r="J404" i="2"/>
  <c r="Y403" i="2"/>
  <c r="X403" i="2"/>
  <c r="V403" i="2"/>
  <c r="S403" i="2"/>
  <c r="R403" i="2"/>
  <c r="Q403" i="2"/>
  <c r="P403" i="2"/>
  <c r="O403" i="2"/>
  <c r="N403" i="2"/>
  <c r="M403" i="2"/>
  <c r="L403" i="2"/>
  <c r="K403" i="2"/>
  <c r="I403" i="2"/>
  <c r="H403" i="2"/>
  <c r="E403" i="2"/>
  <c r="D403" i="2"/>
  <c r="T402" i="2"/>
  <c r="AA402" i="2" s="1"/>
  <c r="J402" i="2"/>
  <c r="F402" i="2" s="1"/>
  <c r="T401" i="2"/>
  <c r="AA401" i="2" s="1"/>
  <c r="J401" i="2"/>
  <c r="F401" i="2" s="1"/>
  <c r="T400" i="2"/>
  <c r="AA400" i="2" s="1"/>
  <c r="J400" i="2"/>
  <c r="T399" i="2"/>
  <c r="AA399" i="2" s="1"/>
  <c r="J399" i="2"/>
  <c r="F399" i="2" s="1"/>
  <c r="T398" i="2"/>
  <c r="AA398" i="2" s="1"/>
  <c r="J398" i="2"/>
  <c r="F398" i="2" s="1"/>
  <c r="T397" i="2"/>
  <c r="AA397" i="2" s="1"/>
  <c r="J397" i="2"/>
  <c r="F397" i="2" s="1"/>
  <c r="T396" i="2"/>
  <c r="AA396" i="2" s="1"/>
  <c r="J396" i="2"/>
  <c r="F396" i="2" s="1"/>
  <c r="Y395" i="2"/>
  <c r="X395" i="2"/>
  <c r="V395" i="2"/>
  <c r="S395" i="2"/>
  <c r="S394" i="2" s="1"/>
  <c r="S393" i="2" s="1"/>
  <c r="R395" i="2"/>
  <c r="R394" i="2" s="1"/>
  <c r="R393" i="2" s="1"/>
  <c r="Q395" i="2"/>
  <c r="P395" i="2"/>
  <c r="P394" i="2" s="1"/>
  <c r="P393" i="2" s="1"/>
  <c r="O395" i="2"/>
  <c r="O394" i="2" s="1"/>
  <c r="O393" i="2" s="1"/>
  <c r="N395" i="2"/>
  <c r="N394" i="2" s="1"/>
  <c r="N393" i="2" s="1"/>
  <c r="M395" i="2"/>
  <c r="L395" i="2"/>
  <c r="K395" i="2"/>
  <c r="K394" i="2" s="1"/>
  <c r="K393" i="2" s="1"/>
  <c r="I395" i="2"/>
  <c r="I394" i="2" s="1"/>
  <c r="I393" i="2" s="1"/>
  <c r="H395" i="2"/>
  <c r="E395" i="2"/>
  <c r="E394" i="2" s="1"/>
  <c r="E393" i="2" s="1"/>
  <c r="D395" i="2"/>
  <c r="D394" i="2" s="1"/>
  <c r="D393" i="2" s="1"/>
  <c r="V394" i="2"/>
  <c r="V393" i="2" s="1"/>
  <c r="T392" i="2"/>
  <c r="AA392" i="2" s="1"/>
  <c r="J392" i="2"/>
  <c r="T391" i="2"/>
  <c r="AA391" i="2" s="1"/>
  <c r="J391" i="2"/>
  <c r="T390" i="2"/>
  <c r="AA390" i="2" s="1"/>
  <c r="J390" i="2"/>
  <c r="F390" i="2" s="1"/>
  <c r="T389" i="2"/>
  <c r="AA389" i="2" s="1"/>
  <c r="J389" i="2"/>
  <c r="F389" i="2" s="1"/>
  <c r="Y388" i="2"/>
  <c r="X388" i="2"/>
  <c r="V388" i="2"/>
  <c r="S388" i="2"/>
  <c r="R388" i="2"/>
  <c r="Q388" i="2"/>
  <c r="P388" i="2"/>
  <c r="O388" i="2"/>
  <c r="N388" i="2"/>
  <c r="M388" i="2"/>
  <c r="L388" i="2"/>
  <c r="K388" i="2"/>
  <c r="I388" i="2"/>
  <c r="H388" i="2"/>
  <c r="E388" i="2"/>
  <c r="D388" i="2"/>
  <c r="T387" i="2"/>
  <c r="AA387" i="2" s="1"/>
  <c r="J387" i="2"/>
  <c r="F387" i="2" s="1"/>
  <c r="T386" i="2"/>
  <c r="AA386" i="2" s="1"/>
  <c r="J386" i="2"/>
  <c r="F386" i="2" s="1"/>
  <c r="T385" i="2"/>
  <c r="AA385" i="2" s="1"/>
  <c r="J385" i="2"/>
  <c r="F385" i="2" s="1"/>
  <c r="T384" i="2"/>
  <c r="AA384" i="2" s="1"/>
  <c r="J384" i="2"/>
  <c r="Y383" i="2"/>
  <c r="X383" i="2"/>
  <c r="V383" i="2"/>
  <c r="S383" i="2"/>
  <c r="R383" i="2"/>
  <c r="R382" i="2" s="1"/>
  <c r="Q383" i="2"/>
  <c r="P383" i="2"/>
  <c r="P382" i="2" s="1"/>
  <c r="O383" i="2"/>
  <c r="O382" i="2" s="1"/>
  <c r="N383" i="2"/>
  <c r="N382" i="2" s="1"/>
  <c r="M383" i="2"/>
  <c r="L383" i="2"/>
  <c r="K383" i="2"/>
  <c r="I383" i="2"/>
  <c r="I382" i="2" s="1"/>
  <c r="H383" i="2"/>
  <c r="E383" i="2"/>
  <c r="E382" i="2" s="1"/>
  <c r="D383" i="2"/>
  <c r="D382" i="2" s="1"/>
  <c r="V382" i="2"/>
  <c r="S382" i="2"/>
  <c r="T381" i="2"/>
  <c r="AA381" i="2" s="1"/>
  <c r="J381" i="2"/>
  <c r="F381" i="2" s="1"/>
  <c r="T380" i="2"/>
  <c r="AA380" i="2" s="1"/>
  <c r="J380" i="2"/>
  <c r="T379" i="2"/>
  <c r="AA379" i="2" s="1"/>
  <c r="J379" i="2"/>
  <c r="T378" i="2"/>
  <c r="AA378" i="2" s="1"/>
  <c r="J378" i="2"/>
  <c r="F378" i="2" s="1"/>
  <c r="T377" i="2"/>
  <c r="AA377" i="2" s="1"/>
  <c r="J377" i="2"/>
  <c r="F377" i="2" s="1"/>
  <c r="T376" i="2"/>
  <c r="AA376" i="2" s="1"/>
  <c r="J376" i="2"/>
  <c r="T375" i="2"/>
  <c r="AA375" i="2" s="1"/>
  <c r="J375" i="2"/>
  <c r="F375" i="2" s="1"/>
  <c r="Y374" i="2"/>
  <c r="X374" i="2"/>
  <c r="V374" i="2"/>
  <c r="S374" i="2"/>
  <c r="R374" i="2"/>
  <c r="Q374" i="2"/>
  <c r="P374" i="2"/>
  <c r="O374" i="2"/>
  <c r="N374" i="2"/>
  <c r="M374" i="2"/>
  <c r="L374" i="2"/>
  <c r="K374" i="2"/>
  <c r="I374" i="2"/>
  <c r="H374" i="2"/>
  <c r="E374" i="2"/>
  <c r="D374" i="2"/>
  <c r="T373" i="2"/>
  <c r="AA373" i="2" s="1"/>
  <c r="J373" i="2"/>
  <c r="F373" i="2" s="1"/>
  <c r="Y372" i="2"/>
  <c r="X372" i="2"/>
  <c r="V372" i="2"/>
  <c r="S372" i="2"/>
  <c r="R372" i="2"/>
  <c r="Q372" i="2"/>
  <c r="P372" i="2"/>
  <c r="O372" i="2"/>
  <c r="N372" i="2"/>
  <c r="M372" i="2"/>
  <c r="L372" i="2"/>
  <c r="K372" i="2"/>
  <c r="I372" i="2"/>
  <c r="H372" i="2"/>
  <c r="E372" i="2"/>
  <c r="D372" i="2"/>
  <c r="T371" i="2"/>
  <c r="AA371" i="2" s="1"/>
  <c r="J371" i="2"/>
  <c r="T370" i="2"/>
  <c r="AA370" i="2" s="1"/>
  <c r="J370" i="2"/>
  <c r="F370" i="2" s="1"/>
  <c r="T369" i="2"/>
  <c r="AA369" i="2" s="1"/>
  <c r="J369" i="2"/>
  <c r="F369" i="2" s="1"/>
  <c r="T368" i="2"/>
  <c r="AA368" i="2" s="1"/>
  <c r="J368" i="2"/>
  <c r="F368" i="2" s="1"/>
  <c r="T367" i="2"/>
  <c r="AA367" i="2" s="1"/>
  <c r="J367" i="2"/>
  <c r="T366" i="2"/>
  <c r="AA366" i="2" s="1"/>
  <c r="J366" i="2"/>
  <c r="F366" i="2" s="1"/>
  <c r="T365" i="2"/>
  <c r="AA365" i="2" s="1"/>
  <c r="J365" i="2"/>
  <c r="F365" i="2" s="1"/>
  <c r="T364" i="2"/>
  <c r="AA364" i="2" s="1"/>
  <c r="J364" i="2"/>
  <c r="F364" i="2" s="1"/>
  <c r="T363" i="2"/>
  <c r="AA363" i="2" s="1"/>
  <c r="J363" i="2"/>
  <c r="Y362" i="2"/>
  <c r="X362" i="2"/>
  <c r="V362" i="2"/>
  <c r="S362" i="2"/>
  <c r="R362" i="2"/>
  <c r="Q362" i="2"/>
  <c r="P362" i="2"/>
  <c r="O362" i="2"/>
  <c r="N362" i="2"/>
  <c r="M362" i="2"/>
  <c r="L362" i="2"/>
  <c r="K362" i="2"/>
  <c r="I362" i="2"/>
  <c r="H362" i="2"/>
  <c r="E362" i="2"/>
  <c r="D362" i="2"/>
  <c r="T361" i="2"/>
  <c r="AA361" i="2" s="1"/>
  <c r="J361" i="2"/>
  <c r="F361" i="2" s="1"/>
  <c r="T360" i="2"/>
  <c r="AA360" i="2" s="1"/>
  <c r="J360" i="2"/>
  <c r="F360" i="2" s="1"/>
  <c r="T359" i="2"/>
  <c r="AA359" i="2" s="1"/>
  <c r="J359" i="2"/>
  <c r="F359" i="2" s="1"/>
  <c r="T358" i="2"/>
  <c r="AA358" i="2" s="1"/>
  <c r="J358" i="2"/>
  <c r="F358" i="2" s="1"/>
  <c r="J357" i="2"/>
  <c r="T356" i="2"/>
  <c r="AA356" i="2" s="1"/>
  <c r="J356" i="2"/>
  <c r="Y355" i="2"/>
  <c r="X355" i="2"/>
  <c r="V355" i="2"/>
  <c r="S355" i="2"/>
  <c r="R355" i="2"/>
  <c r="Q355" i="2"/>
  <c r="P355" i="2"/>
  <c r="O355" i="2"/>
  <c r="N355" i="2"/>
  <c r="M355" i="2"/>
  <c r="L355" i="2"/>
  <c r="K355" i="2"/>
  <c r="I355" i="2"/>
  <c r="H355" i="2"/>
  <c r="E355" i="2"/>
  <c r="D355" i="2"/>
  <c r="T354" i="2"/>
  <c r="AA354" i="2" s="1"/>
  <c r="J354" i="2"/>
  <c r="F354" i="2" s="1"/>
  <c r="T353" i="2"/>
  <c r="AA353" i="2" s="1"/>
  <c r="J353" i="2"/>
  <c r="F353" i="2" s="1"/>
  <c r="T352" i="2"/>
  <c r="AA352" i="2" s="1"/>
  <c r="J352" i="2"/>
  <c r="T351" i="2"/>
  <c r="AA351" i="2" s="1"/>
  <c r="J351" i="2"/>
  <c r="Y350" i="2"/>
  <c r="X350" i="2"/>
  <c r="V350" i="2"/>
  <c r="S350" i="2"/>
  <c r="R350" i="2"/>
  <c r="Q350" i="2"/>
  <c r="P350" i="2"/>
  <c r="O350" i="2"/>
  <c r="N350" i="2"/>
  <c r="M350" i="2"/>
  <c r="L350" i="2"/>
  <c r="K350" i="2"/>
  <c r="I350" i="2"/>
  <c r="H350" i="2"/>
  <c r="E350" i="2"/>
  <c r="D350" i="2"/>
  <c r="T348" i="2"/>
  <c r="AA348" i="2" s="1"/>
  <c r="J348" i="2"/>
  <c r="T347" i="2"/>
  <c r="AA347" i="2" s="1"/>
  <c r="J347" i="2"/>
  <c r="T346" i="2"/>
  <c r="AA346" i="2" s="1"/>
  <c r="J346" i="2"/>
  <c r="F346" i="2" s="1"/>
  <c r="Y345" i="2"/>
  <c r="X345" i="2"/>
  <c r="V345" i="2"/>
  <c r="S345" i="2"/>
  <c r="R345" i="2"/>
  <c r="Q345" i="2"/>
  <c r="P345" i="2"/>
  <c r="O345" i="2"/>
  <c r="N345" i="2"/>
  <c r="M345" i="2"/>
  <c r="L345" i="2"/>
  <c r="K345" i="2"/>
  <c r="I345" i="2"/>
  <c r="H345" i="2"/>
  <c r="E345" i="2"/>
  <c r="D345" i="2"/>
  <c r="T344" i="2"/>
  <c r="AA344" i="2" s="1"/>
  <c r="J344" i="2"/>
  <c r="F344" i="2" s="1"/>
  <c r="Y343" i="2"/>
  <c r="X343" i="2"/>
  <c r="V343" i="2"/>
  <c r="S343" i="2"/>
  <c r="R343" i="2"/>
  <c r="Q343" i="2"/>
  <c r="P343" i="2"/>
  <c r="O343" i="2"/>
  <c r="N343" i="2"/>
  <c r="M343" i="2"/>
  <c r="L343" i="2"/>
  <c r="K343" i="2"/>
  <c r="I343" i="2"/>
  <c r="H343" i="2"/>
  <c r="E343" i="2"/>
  <c r="D343" i="2"/>
  <c r="T342" i="2"/>
  <c r="AA342" i="2" s="1"/>
  <c r="J342" i="2"/>
  <c r="F342" i="2" s="1"/>
  <c r="T341" i="2"/>
  <c r="AA341" i="2" s="1"/>
  <c r="J341" i="2"/>
  <c r="F341" i="2" s="1"/>
  <c r="T340" i="2"/>
  <c r="AA340" i="2" s="1"/>
  <c r="J340" i="2"/>
  <c r="F340" i="2" s="1"/>
  <c r="T339" i="2"/>
  <c r="AA339" i="2" s="1"/>
  <c r="J339" i="2"/>
  <c r="Y338" i="2"/>
  <c r="X338" i="2"/>
  <c r="V338" i="2"/>
  <c r="V337" i="2" s="1"/>
  <c r="S338" i="2"/>
  <c r="R338" i="2"/>
  <c r="R337" i="2" s="1"/>
  <c r="Q338" i="2"/>
  <c r="Q337" i="2" s="1"/>
  <c r="P338" i="2"/>
  <c r="P337" i="2" s="1"/>
  <c r="O338" i="2"/>
  <c r="N338" i="2"/>
  <c r="N337" i="2" s="1"/>
  <c r="M338" i="2"/>
  <c r="L338" i="2"/>
  <c r="K338" i="2"/>
  <c r="I338" i="2"/>
  <c r="H338" i="2"/>
  <c r="E338" i="2"/>
  <c r="E337" i="2" s="1"/>
  <c r="D338" i="2"/>
  <c r="L337" i="2"/>
  <c r="T332" i="2"/>
  <c r="AA332" i="2" s="1"/>
  <c r="J332" i="2"/>
  <c r="F332" i="2" s="1"/>
  <c r="T331" i="2"/>
  <c r="AA331" i="2" s="1"/>
  <c r="J331" i="2"/>
  <c r="Y330" i="2"/>
  <c r="X330" i="2"/>
  <c r="V330" i="2"/>
  <c r="S330" i="2"/>
  <c r="R330" i="2"/>
  <c r="Q330" i="2"/>
  <c r="P330" i="2"/>
  <c r="O330" i="2"/>
  <c r="N330" i="2"/>
  <c r="M330" i="2"/>
  <c r="L330" i="2"/>
  <c r="K330" i="2"/>
  <c r="I330" i="2"/>
  <c r="H330" i="2"/>
  <c r="E330" i="2"/>
  <c r="D330" i="2"/>
  <c r="T329" i="2"/>
  <c r="AA329" i="2" s="1"/>
  <c r="J329" i="2"/>
  <c r="F329" i="2" s="1"/>
  <c r="T328" i="2"/>
  <c r="AA328" i="2" s="1"/>
  <c r="J328" i="2"/>
  <c r="F328" i="2" s="1"/>
  <c r="T327" i="2"/>
  <c r="AA327" i="2" s="1"/>
  <c r="J327" i="2"/>
  <c r="F327" i="2" s="1"/>
  <c r="T326" i="2"/>
  <c r="AA326" i="2" s="1"/>
  <c r="J326" i="2"/>
  <c r="Y325" i="2"/>
  <c r="X325" i="2"/>
  <c r="V325" i="2"/>
  <c r="S325" i="2"/>
  <c r="R325" i="2"/>
  <c r="Q325" i="2"/>
  <c r="P325" i="2"/>
  <c r="O325" i="2"/>
  <c r="N325" i="2"/>
  <c r="M325" i="2"/>
  <c r="L325" i="2"/>
  <c r="K325" i="2"/>
  <c r="I325" i="2"/>
  <c r="H325" i="2"/>
  <c r="E325" i="2"/>
  <c r="D325" i="2"/>
  <c r="T324" i="2"/>
  <c r="AA324" i="2" s="1"/>
  <c r="J324" i="2"/>
  <c r="F324" i="2" s="1"/>
  <c r="T323" i="2"/>
  <c r="AA323" i="2" s="1"/>
  <c r="J323" i="2"/>
  <c r="F323" i="2" s="1"/>
  <c r="Y322" i="2"/>
  <c r="X322" i="2"/>
  <c r="V322" i="2"/>
  <c r="S322" i="2"/>
  <c r="R322" i="2"/>
  <c r="Q322" i="2"/>
  <c r="P322" i="2"/>
  <c r="O322" i="2"/>
  <c r="N322" i="2"/>
  <c r="M322" i="2"/>
  <c r="L322" i="2"/>
  <c r="K322" i="2"/>
  <c r="I322" i="2"/>
  <c r="H322" i="2"/>
  <c r="E322" i="2"/>
  <c r="D322" i="2"/>
  <c r="T321" i="2"/>
  <c r="AA321" i="2" s="1"/>
  <c r="J321" i="2"/>
  <c r="F321" i="2" s="1"/>
  <c r="T320" i="2"/>
  <c r="AA320" i="2" s="1"/>
  <c r="J320" i="2"/>
  <c r="F320" i="2" s="1"/>
  <c r="T319" i="2"/>
  <c r="AA319" i="2" s="1"/>
  <c r="J319" i="2"/>
  <c r="F319" i="2" s="1"/>
  <c r="T318" i="2"/>
  <c r="AA318" i="2" s="1"/>
  <c r="J318" i="2"/>
  <c r="F318" i="2" s="1"/>
  <c r="T317" i="2"/>
  <c r="AA317" i="2" s="1"/>
  <c r="J317" i="2"/>
  <c r="F317" i="2" s="1"/>
  <c r="T316" i="2"/>
  <c r="AA316" i="2" s="1"/>
  <c r="J316" i="2"/>
  <c r="F316" i="2" s="1"/>
  <c r="T315" i="2"/>
  <c r="AA315" i="2" s="1"/>
  <c r="J315" i="2"/>
  <c r="Y314" i="2"/>
  <c r="X314" i="2"/>
  <c r="V314" i="2"/>
  <c r="V313" i="2" s="1"/>
  <c r="V312" i="2" s="1"/>
  <c r="S314" i="2"/>
  <c r="S313" i="2" s="1"/>
  <c r="S312" i="2" s="1"/>
  <c r="R314" i="2"/>
  <c r="Q314" i="2"/>
  <c r="P314" i="2"/>
  <c r="P313" i="2" s="1"/>
  <c r="P312" i="2" s="1"/>
  <c r="O314" i="2"/>
  <c r="N314" i="2"/>
  <c r="M314" i="2"/>
  <c r="L314" i="2"/>
  <c r="K314" i="2"/>
  <c r="K313" i="2" s="1"/>
  <c r="K312" i="2" s="1"/>
  <c r="I314" i="2"/>
  <c r="H314" i="2"/>
  <c r="E314" i="2"/>
  <c r="E313" i="2" s="1"/>
  <c r="E312" i="2" s="1"/>
  <c r="D314" i="2"/>
  <c r="R313" i="2"/>
  <c r="R312" i="2" s="1"/>
  <c r="T311" i="2"/>
  <c r="AA311" i="2" s="1"/>
  <c r="J311" i="2"/>
  <c r="F311" i="2" s="1"/>
  <c r="T310" i="2"/>
  <c r="AA310" i="2" s="1"/>
  <c r="J310" i="2"/>
  <c r="T309" i="2"/>
  <c r="AA309" i="2" s="1"/>
  <c r="J309" i="2"/>
  <c r="F309" i="2" s="1"/>
  <c r="T308" i="2"/>
  <c r="AA308" i="2" s="1"/>
  <c r="J308" i="2"/>
  <c r="F308" i="2" s="1"/>
  <c r="Y307" i="2"/>
  <c r="X307" i="2"/>
  <c r="V307" i="2"/>
  <c r="S307" i="2"/>
  <c r="R307" i="2"/>
  <c r="Q307" i="2"/>
  <c r="P307" i="2"/>
  <c r="O307" i="2"/>
  <c r="N307" i="2"/>
  <c r="M307" i="2"/>
  <c r="L307" i="2"/>
  <c r="K307" i="2"/>
  <c r="I307" i="2"/>
  <c r="H307" i="2"/>
  <c r="E307" i="2"/>
  <c r="D307" i="2"/>
  <c r="T306" i="2"/>
  <c r="AA306" i="2" s="1"/>
  <c r="J306" i="2"/>
  <c r="T305" i="2"/>
  <c r="AA305" i="2" s="1"/>
  <c r="J305" i="2"/>
  <c r="F305" i="2" s="1"/>
  <c r="T304" i="2"/>
  <c r="AA304" i="2" s="1"/>
  <c r="J304" i="2"/>
  <c r="F304" i="2" s="1"/>
  <c r="T303" i="2"/>
  <c r="AA303" i="2" s="1"/>
  <c r="J303" i="2"/>
  <c r="Y302" i="2"/>
  <c r="Y301" i="2" s="1"/>
  <c r="X302" i="2"/>
  <c r="V302" i="2"/>
  <c r="V301" i="2" s="1"/>
  <c r="S302" i="2"/>
  <c r="S301" i="2" s="1"/>
  <c r="R302" i="2"/>
  <c r="R301" i="2" s="1"/>
  <c r="Q302" i="2"/>
  <c r="P302" i="2"/>
  <c r="P301" i="2" s="1"/>
  <c r="O302" i="2"/>
  <c r="O301" i="2" s="1"/>
  <c r="N302" i="2"/>
  <c r="N301" i="2" s="1"/>
  <c r="M302" i="2"/>
  <c r="L302" i="2"/>
  <c r="K302" i="2"/>
  <c r="K301" i="2" s="1"/>
  <c r="I302" i="2"/>
  <c r="I301" i="2" s="1"/>
  <c r="H302" i="2"/>
  <c r="E302" i="2"/>
  <c r="E301" i="2" s="1"/>
  <c r="D302" i="2"/>
  <c r="D301" i="2" s="1"/>
  <c r="T300" i="2"/>
  <c r="AA300" i="2" s="1"/>
  <c r="J300" i="2"/>
  <c r="F300" i="2" s="1"/>
  <c r="T299" i="2"/>
  <c r="AA299" i="2" s="1"/>
  <c r="J299" i="2"/>
  <c r="F299" i="2" s="1"/>
  <c r="T298" i="2"/>
  <c r="AA298" i="2" s="1"/>
  <c r="J298" i="2"/>
  <c r="T297" i="2"/>
  <c r="AA297" i="2" s="1"/>
  <c r="J297" i="2"/>
  <c r="F297" i="2" s="1"/>
  <c r="T296" i="2"/>
  <c r="AA296" i="2" s="1"/>
  <c r="J296" i="2"/>
  <c r="F296" i="2" s="1"/>
  <c r="T295" i="2"/>
  <c r="AA295" i="2" s="1"/>
  <c r="J295" i="2"/>
  <c r="T294" i="2"/>
  <c r="AA294" i="2" s="1"/>
  <c r="J294" i="2"/>
  <c r="Y293" i="2"/>
  <c r="X293" i="2"/>
  <c r="V293" i="2"/>
  <c r="S293" i="2"/>
  <c r="R293" i="2"/>
  <c r="Q293" i="2"/>
  <c r="P293" i="2"/>
  <c r="O293" i="2"/>
  <c r="N293" i="2"/>
  <c r="M293" i="2"/>
  <c r="L293" i="2"/>
  <c r="K293" i="2"/>
  <c r="I293" i="2"/>
  <c r="H293" i="2"/>
  <c r="E293" i="2"/>
  <c r="D293" i="2"/>
  <c r="T292" i="2"/>
  <c r="AA292" i="2" s="1"/>
  <c r="J292" i="2"/>
  <c r="F292" i="2" s="1"/>
  <c r="Y291" i="2"/>
  <c r="X291" i="2"/>
  <c r="V291" i="2"/>
  <c r="S291" i="2"/>
  <c r="R291" i="2"/>
  <c r="Q291" i="2"/>
  <c r="P291" i="2"/>
  <c r="O291" i="2"/>
  <c r="N291" i="2"/>
  <c r="M291" i="2"/>
  <c r="L291" i="2"/>
  <c r="K291" i="2"/>
  <c r="I291" i="2"/>
  <c r="H291" i="2"/>
  <c r="E291" i="2"/>
  <c r="D291" i="2"/>
  <c r="T290" i="2"/>
  <c r="AA290" i="2" s="1"/>
  <c r="J290" i="2"/>
  <c r="T289" i="2"/>
  <c r="AA289" i="2" s="1"/>
  <c r="J289" i="2"/>
  <c r="F289" i="2" s="1"/>
  <c r="T288" i="2"/>
  <c r="AA288" i="2" s="1"/>
  <c r="J288" i="2"/>
  <c r="F288" i="2" s="1"/>
  <c r="T287" i="2"/>
  <c r="AA287" i="2" s="1"/>
  <c r="J287" i="2"/>
  <c r="F287" i="2" s="1"/>
  <c r="T286" i="2"/>
  <c r="AA286" i="2" s="1"/>
  <c r="J286" i="2"/>
  <c r="T285" i="2"/>
  <c r="AA285" i="2" s="1"/>
  <c r="J285" i="2"/>
  <c r="F285" i="2" s="1"/>
  <c r="T284" i="2"/>
  <c r="AA284" i="2" s="1"/>
  <c r="J284" i="2"/>
  <c r="F284" i="2" s="1"/>
  <c r="T283" i="2"/>
  <c r="AA283" i="2" s="1"/>
  <c r="J283" i="2"/>
  <c r="T282" i="2"/>
  <c r="AA282" i="2" s="1"/>
  <c r="J282" i="2"/>
  <c r="F282" i="2" s="1"/>
  <c r="Y281" i="2"/>
  <c r="X281" i="2"/>
  <c r="V281" i="2"/>
  <c r="S281" i="2"/>
  <c r="R281" i="2"/>
  <c r="Q281" i="2"/>
  <c r="P281" i="2"/>
  <c r="O281" i="2"/>
  <c r="N281" i="2"/>
  <c r="M281" i="2"/>
  <c r="L281" i="2"/>
  <c r="K281" i="2"/>
  <c r="I281" i="2"/>
  <c r="H281" i="2"/>
  <c r="E281" i="2"/>
  <c r="D281" i="2"/>
  <c r="T280" i="2"/>
  <c r="AA280" i="2" s="1"/>
  <c r="J280" i="2"/>
  <c r="F280" i="2" s="1"/>
  <c r="T279" i="2"/>
  <c r="AA279" i="2" s="1"/>
  <c r="J279" i="2"/>
  <c r="T278" i="2"/>
  <c r="AA278" i="2" s="1"/>
  <c r="J278" i="2"/>
  <c r="T277" i="2"/>
  <c r="AA277" i="2" s="1"/>
  <c r="J277" i="2"/>
  <c r="F277" i="2" s="1"/>
  <c r="T276" i="2"/>
  <c r="AA276" i="2" s="1"/>
  <c r="J276" i="2"/>
  <c r="F276" i="2" s="1"/>
  <c r="T275" i="2"/>
  <c r="AA275" i="2" s="1"/>
  <c r="J275" i="2"/>
  <c r="F275" i="2" s="1"/>
  <c r="Y274" i="2"/>
  <c r="X274" i="2"/>
  <c r="V274" i="2"/>
  <c r="S274" i="2"/>
  <c r="R274" i="2"/>
  <c r="Q274" i="2"/>
  <c r="P274" i="2"/>
  <c r="O274" i="2"/>
  <c r="N274" i="2"/>
  <c r="M274" i="2"/>
  <c r="L274" i="2"/>
  <c r="K274" i="2"/>
  <c r="I274" i="2"/>
  <c r="H274" i="2"/>
  <c r="E274" i="2"/>
  <c r="D274" i="2"/>
  <c r="T273" i="2"/>
  <c r="AA273" i="2" s="1"/>
  <c r="J273" i="2"/>
  <c r="F273" i="2" s="1"/>
  <c r="T272" i="2"/>
  <c r="AA272" i="2" s="1"/>
  <c r="J272" i="2"/>
  <c r="F272" i="2" s="1"/>
  <c r="T271" i="2"/>
  <c r="AA271" i="2" s="1"/>
  <c r="J271" i="2"/>
  <c r="F271" i="2" s="1"/>
  <c r="T270" i="2"/>
  <c r="AA270" i="2" s="1"/>
  <c r="J270" i="2"/>
  <c r="F270" i="2" s="1"/>
  <c r="Y269" i="2"/>
  <c r="X269" i="2"/>
  <c r="V269" i="2"/>
  <c r="S269" i="2"/>
  <c r="R269" i="2"/>
  <c r="R268" i="2" s="1"/>
  <c r="Q269" i="2"/>
  <c r="P269" i="2"/>
  <c r="O269" i="2"/>
  <c r="O268" i="2" s="1"/>
  <c r="N269" i="2"/>
  <c r="N268" i="2" s="1"/>
  <c r="M269" i="2"/>
  <c r="L269" i="2"/>
  <c r="K269" i="2"/>
  <c r="I269" i="2"/>
  <c r="I268" i="2" s="1"/>
  <c r="H269" i="2"/>
  <c r="E269" i="2"/>
  <c r="D269" i="2"/>
  <c r="S268" i="2"/>
  <c r="K268" i="2"/>
  <c r="T267" i="2"/>
  <c r="AA267" i="2" s="1"/>
  <c r="J267" i="2"/>
  <c r="T266" i="2"/>
  <c r="AA266" i="2" s="1"/>
  <c r="J266" i="2"/>
  <c r="T265" i="2"/>
  <c r="AA265" i="2" s="1"/>
  <c r="J265" i="2"/>
  <c r="F265" i="2" s="1"/>
  <c r="Y264" i="2"/>
  <c r="X264" i="2"/>
  <c r="V264" i="2"/>
  <c r="S264" i="2"/>
  <c r="R264" i="2"/>
  <c r="Q264" i="2"/>
  <c r="P264" i="2"/>
  <c r="O264" i="2"/>
  <c r="N264" i="2"/>
  <c r="M264" i="2"/>
  <c r="L264" i="2"/>
  <c r="K264" i="2"/>
  <c r="I264" i="2"/>
  <c r="H264" i="2"/>
  <c r="E264" i="2"/>
  <c r="D264" i="2"/>
  <c r="T263" i="2"/>
  <c r="AA263" i="2" s="1"/>
  <c r="J263" i="2"/>
  <c r="F263" i="2" s="1"/>
  <c r="Y262" i="2"/>
  <c r="X262" i="2"/>
  <c r="V262" i="2"/>
  <c r="S262" i="2"/>
  <c r="R262" i="2"/>
  <c r="Q262" i="2"/>
  <c r="P262" i="2"/>
  <c r="O262" i="2"/>
  <c r="N262" i="2"/>
  <c r="M262" i="2"/>
  <c r="L262" i="2"/>
  <c r="K262" i="2"/>
  <c r="I262" i="2"/>
  <c r="H262" i="2"/>
  <c r="E262" i="2"/>
  <c r="D262" i="2"/>
  <c r="T261" i="2"/>
  <c r="AA261" i="2" s="1"/>
  <c r="J261" i="2"/>
  <c r="F261" i="2" s="1"/>
  <c r="T260" i="2"/>
  <c r="AA260" i="2" s="1"/>
  <c r="J260" i="2"/>
  <c r="F260" i="2" s="1"/>
  <c r="T259" i="2"/>
  <c r="AA259" i="2" s="1"/>
  <c r="J259" i="2"/>
  <c r="F259" i="2" s="1"/>
  <c r="T258" i="2"/>
  <c r="AA258" i="2" s="1"/>
  <c r="J258" i="2"/>
  <c r="Y257" i="2"/>
  <c r="X257" i="2"/>
  <c r="V257" i="2"/>
  <c r="V256" i="2" s="1"/>
  <c r="S257" i="2"/>
  <c r="R257" i="2"/>
  <c r="Q257" i="2"/>
  <c r="P257" i="2"/>
  <c r="P256" i="2" s="1"/>
  <c r="O257" i="2"/>
  <c r="N257" i="2"/>
  <c r="M257" i="2"/>
  <c r="L257" i="2"/>
  <c r="L256" i="2" s="1"/>
  <c r="K257" i="2"/>
  <c r="K256" i="2" s="1"/>
  <c r="I257" i="2"/>
  <c r="I256" i="2" s="1"/>
  <c r="H257" i="2"/>
  <c r="E257" i="2"/>
  <c r="D257" i="2"/>
  <c r="D256" i="2" s="1"/>
  <c r="S256" i="2"/>
  <c r="T251" i="2"/>
  <c r="J251" i="2"/>
  <c r="F251" i="2" s="1"/>
  <c r="T250" i="2"/>
  <c r="AA250" i="2" s="1"/>
  <c r="J250" i="2"/>
  <c r="Y249" i="2"/>
  <c r="X249" i="2"/>
  <c r="V249" i="2"/>
  <c r="S249" i="2"/>
  <c r="R249" i="2"/>
  <c r="Q249" i="2"/>
  <c r="P249" i="2"/>
  <c r="O249" i="2"/>
  <c r="N249" i="2"/>
  <c r="M249" i="2"/>
  <c r="L249" i="2"/>
  <c r="K249" i="2"/>
  <c r="I249" i="2"/>
  <c r="H249" i="2"/>
  <c r="E249" i="2"/>
  <c r="D249" i="2"/>
  <c r="T248" i="2"/>
  <c r="AA248" i="2" s="1"/>
  <c r="J248" i="2"/>
  <c r="F248" i="2" s="1"/>
  <c r="T247" i="2"/>
  <c r="AA247" i="2" s="1"/>
  <c r="J247" i="2"/>
  <c r="T246" i="2"/>
  <c r="AA246" i="2" s="1"/>
  <c r="J246" i="2"/>
  <c r="T245" i="2"/>
  <c r="AA245" i="2" s="1"/>
  <c r="J245" i="2"/>
  <c r="Y244" i="2"/>
  <c r="X244" i="2"/>
  <c r="V244" i="2"/>
  <c r="S244" i="2"/>
  <c r="R244" i="2"/>
  <c r="Q244" i="2"/>
  <c r="P244" i="2"/>
  <c r="O244" i="2"/>
  <c r="N244" i="2"/>
  <c r="M244" i="2"/>
  <c r="L244" i="2"/>
  <c r="K244" i="2"/>
  <c r="I244" i="2"/>
  <c r="H244" i="2"/>
  <c r="E244" i="2"/>
  <c r="D244" i="2"/>
  <c r="T243" i="2"/>
  <c r="AA243" i="2" s="1"/>
  <c r="J243" i="2"/>
  <c r="F243" i="2" s="1"/>
  <c r="T242" i="2"/>
  <c r="AA242" i="2" s="1"/>
  <c r="J242" i="2"/>
  <c r="Y241" i="2"/>
  <c r="X241" i="2"/>
  <c r="V241" i="2"/>
  <c r="S241" i="2"/>
  <c r="R241" i="2"/>
  <c r="Q241" i="2"/>
  <c r="P241" i="2"/>
  <c r="O241" i="2"/>
  <c r="N241" i="2"/>
  <c r="M241" i="2"/>
  <c r="L241" i="2"/>
  <c r="K241" i="2"/>
  <c r="I241" i="2"/>
  <c r="H241" i="2"/>
  <c r="E241" i="2"/>
  <c r="D241" i="2"/>
  <c r="T240" i="2"/>
  <c r="AA240" i="2" s="1"/>
  <c r="J240" i="2"/>
  <c r="F240" i="2" s="1"/>
  <c r="T239" i="2"/>
  <c r="AA239" i="2" s="1"/>
  <c r="J239" i="2"/>
  <c r="F239" i="2" s="1"/>
  <c r="T238" i="2"/>
  <c r="AA238" i="2" s="1"/>
  <c r="J238" i="2"/>
  <c r="F238" i="2" s="1"/>
  <c r="T237" i="2"/>
  <c r="AA237" i="2" s="1"/>
  <c r="J237" i="2"/>
  <c r="T236" i="2"/>
  <c r="AA236" i="2" s="1"/>
  <c r="J236" i="2"/>
  <c r="F236" i="2" s="1"/>
  <c r="T235" i="2"/>
  <c r="AA235" i="2" s="1"/>
  <c r="J235" i="2"/>
  <c r="F235" i="2" s="1"/>
  <c r="T234" i="2"/>
  <c r="J234" i="2"/>
  <c r="F234" i="2" s="1"/>
  <c r="Y233" i="2"/>
  <c r="X233" i="2"/>
  <c r="V233" i="2"/>
  <c r="S233" i="2"/>
  <c r="R233" i="2"/>
  <c r="R232" i="2" s="1"/>
  <c r="R231" i="2" s="1"/>
  <c r="Q233" i="2"/>
  <c r="P233" i="2"/>
  <c r="O233" i="2"/>
  <c r="N233" i="2"/>
  <c r="M233" i="2"/>
  <c r="L233" i="2"/>
  <c r="K233" i="2"/>
  <c r="K232" i="2" s="1"/>
  <c r="K231" i="2" s="1"/>
  <c r="I233" i="2"/>
  <c r="H233" i="2"/>
  <c r="E233" i="2"/>
  <c r="D233" i="2"/>
  <c r="V232" i="2"/>
  <c r="V231" i="2" s="1"/>
  <c r="S232" i="2"/>
  <c r="S231" i="2" s="1"/>
  <c r="T230" i="2"/>
  <c r="AA230" i="2" s="1"/>
  <c r="J230" i="2"/>
  <c r="T229" i="2"/>
  <c r="AA229" i="2" s="1"/>
  <c r="J229" i="2"/>
  <c r="F229" i="2" s="1"/>
  <c r="T228" i="2"/>
  <c r="AA228" i="2" s="1"/>
  <c r="J228" i="2"/>
  <c r="F228" i="2" s="1"/>
  <c r="T227" i="2"/>
  <c r="AA227" i="2" s="1"/>
  <c r="J227" i="2"/>
  <c r="F227" i="2" s="1"/>
  <c r="Y226" i="2"/>
  <c r="X226" i="2"/>
  <c r="V226" i="2"/>
  <c r="S226" i="2"/>
  <c r="R226" i="2"/>
  <c r="Q226" i="2"/>
  <c r="P226" i="2"/>
  <c r="O226" i="2"/>
  <c r="N226" i="2"/>
  <c r="M226" i="2"/>
  <c r="L226" i="2"/>
  <c r="K226" i="2"/>
  <c r="I226" i="2"/>
  <c r="H226" i="2"/>
  <c r="E226" i="2"/>
  <c r="D226" i="2"/>
  <c r="T225" i="2"/>
  <c r="AA225" i="2" s="1"/>
  <c r="J225" i="2"/>
  <c r="F225" i="2" s="1"/>
  <c r="T224" i="2"/>
  <c r="AA224" i="2" s="1"/>
  <c r="J224" i="2"/>
  <c r="F224" i="2" s="1"/>
  <c r="T223" i="2"/>
  <c r="AA223" i="2" s="1"/>
  <c r="J223" i="2"/>
  <c r="F223" i="2" s="1"/>
  <c r="T222" i="2"/>
  <c r="AA222" i="2" s="1"/>
  <c r="J222" i="2"/>
  <c r="Y221" i="2"/>
  <c r="X221" i="2"/>
  <c r="X220" i="2" s="1"/>
  <c r="V221" i="2"/>
  <c r="V220" i="2" s="1"/>
  <c r="S221" i="2"/>
  <c r="S220" i="2" s="1"/>
  <c r="R221" i="2"/>
  <c r="Q221" i="2"/>
  <c r="Q220" i="2" s="1"/>
  <c r="P221" i="2"/>
  <c r="P220" i="2" s="1"/>
  <c r="O221" i="2"/>
  <c r="O220" i="2" s="1"/>
  <c r="N221" i="2"/>
  <c r="M221" i="2"/>
  <c r="M220" i="2" s="1"/>
  <c r="L221" i="2"/>
  <c r="K221" i="2"/>
  <c r="K220" i="2" s="1"/>
  <c r="I221" i="2"/>
  <c r="H221" i="2"/>
  <c r="E221" i="2"/>
  <c r="E220" i="2" s="1"/>
  <c r="D221" i="2"/>
  <c r="D220" i="2" s="1"/>
  <c r="T219" i="2"/>
  <c r="AA219" i="2" s="1"/>
  <c r="J219" i="2"/>
  <c r="F219" i="2" s="1"/>
  <c r="T218" i="2"/>
  <c r="AA218" i="2" s="1"/>
  <c r="J218" i="2"/>
  <c r="T217" i="2"/>
  <c r="AA217" i="2" s="1"/>
  <c r="J217" i="2"/>
  <c r="F217" i="2" s="1"/>
  <c r="T216" i="2"/>
  <c r="AA216" i="2" s="1"/>
  <c r="J216" i="2"/>
  <c r="F216" i="2" s="1"/>
  <c r="T215" i="2"/>
  <c r="AA215" i="2" s="1"/>
  <c r="J215" i="2"/>
  <c r="F215" i="2" s="1"/>
  <c r="T214" i="2"/>
  <c r="AA214" i="2" s="1"/>
  <c r="J214" i="2"/>
  <c r="T213" i="2"/>
  <c r="AA213" i="2" s="1"/>
  <c r="J213" i="2"/>
  <c r="Y212" i="2"/>
  <c r="X212" i="2"/>
  <c r="V212" i="2"/>
  <c r="S212" i="2"/>
  <c r="R212" i="2"/>
  <c r="Q212" i="2"/>
  <c r="P212" i="2"/>
  <c r="O212" i="2"/>
  <c r="N212" i="2"/>
  <c r="M212" i="2"/>
  <c r="L212" i="2"/>
  <c r="K212" i="2"/>
  <c r="I212" i="2"/>
  <c r="H212" i="2"/>
  <c r="E212" i="2"/>
  <c r="D212" i="2"/>
  <c r="T211" i="2"/>
  <c r="AA211" i="2" s="1"/>
  <c r="J211" i="2"/>
  <c r="F211" i="2" s="1"/>
  <c r="Y210" i="2"/>
  <c r="X210" i="2"/>
  <c r="V210" i="2"/>
  <c r="S210" i="2"/>
  <c r="R210" i="2"/>
  <c r="Q210" i="2"/>
  <c r="P210" i="2"/>
  <c r="O210" i="2"/>
  <c r="N210" i="2"/>
  <c r="M210" i="2"/>
  <c r="L210" i="2"/>
  <c r="K210" i="2"/>
  <c r="I210" i="2"/>
  <c r="H210" i="2"/>
  <c r="E210" i="2"/>
  <c r="D210" i="2"/>
  <c r="T209" i="2"/>
  <c r="AA209" i="2" s="1"/>
  <c r="J209" i="2"/>
  <c r="T208" i="2"/>
  <c r="AA208" i="2" s="1"/>
  <c r="J208" i="2"/>
  <c r="F208" i="2" s="1"/>
  <c r="T207" i="2"/>
  <c r="AA207" i="2" s="1"/>
  <c r="J207" i="2"/>
  <c r="F207" i="2" s="1"/>
  <c r="T206" i="2"/>
  <c r="AA206" i="2" s="1"/>
  <c r="J206" i="2"/>
  <c r="T205" i="2"/>
  <c r="AA205" i="2" s="1"/>
  <c r="J205" i="2"/>
  <c r="F205" i="2" s="1"/>
  <c r="T204" i="2"/>
  <c r="AA204" i="2" s="1"/>
  <c r="J204" i="2"/>
  <c r="F204" i="2" s="1"/>
  <c r="T203" i="2"/>
  <c r="AA203" i="2" s="1"/>
  <c r="J203" i="2"/>
  <c r="F203" i="2" s="1"/>
  <c r="T202" i="2"/>
  <c r="AA202" i="2" s="1"/>
  <c r="J202" i="2"/>
  <c r="F202" i="2" s="1"/>
  <c r="T201" i="2"/>
  <c r="AA201" i="2" s="1"/>
  <c r="J201" i="2"/>
  <c r="Y200" i="2"/>
  <c r="X200" i="2"/>
  <c r="V200" i="2"/>
  <c r="S200" i="2"/>
  <c r="R200" i="2"/>
  <c r="Q200" i="2"/>
  <c r="P200" i="2"/>
  <c r="O200" i="2"/>
  <c r="N200" i="2"/>
  <c r="M200" i="2"/>
  <c r="L200" i="2"/>
  <c r="K200" i="2"/>
  <c r="I200" i="2"/>
  <c r="H200" i="2"/>
  <c r="E200" i="2"/>
  <c r="D200" i="2"/>
  <c r="T199" i="2"/>
  <c r="J199" i="2"/>
  <c r="F199" i="2" s="1"/>
  <c r="T198" i="2"/>
  <c r="AA198" i="2" s="1"/>
  <c r="J198" i="2"/>
  <c r="T197" i="2"/>
  <c r="AA197" i="2" s="1"/>
  <c r="J197" i="2"/>
  <c r="T196" i="2"/>
  <c r="AA196" i="2" s="1"/>
  <c r="J196" i="2"/>
  <c r="F196" i="2" s="1"/>
  <c r="T195" i="2"/>
  <c r="J195" i="2"/>
  <c r="F195" i="2" s="1"/>
  <c r="T194" i="2"/>
  <c r="AA194" i="2" s="1"/>
  <c r="J194" i="2"/>
  <c r="Y193" i="2"/>
  <c r="X193" i="2"/>
  <c r="V193" i="2"/>
  <c r="S193" i="2"/>
  <c r="R193" i="2"/>
  <c r="Q193" i="2"/>
  <c r="P193" i="2"/>
  <c r="O193" i="2"/>
  <c r="N193" i="2"/>
  <c r="M193" i="2"/>
  <c r="L193" i="2"/>
  <c r="K193" i="2"/>
  <c r="I193" i="2"/>
  <c r="H193" i="2"/>
  <c r="E193" i="2"/>
  <c r="D193" i="2"/>
  <c r="T192" i="2"/>
  <c r="AA192" i="2" s="1"/>
  <c r="J192" i="2"/>
  <c r="F192" i="2" s="1"/>
  <c r="T191" i="2"/>
  <c r="AA191" i="2" s="1"/>
  <c r="J191" i="2"/>
  <c r="F191" i="2" s="1"/>
  <c r="T190" i="2"/>
  <c r="AA190" i="2" s="1"/>
  <c r="J190" i="2"/>
  <c r="T189" i="2"/>
  <c r="AA189" i="2" s="1"/>
  <c r="J189" i="2"/>
  <c r="F189" i="2" s="1"/>
  <c r="Y188" i="2"/>
  <c r="X188" i="2"/>
  <c r="V188" i="2"/>
  <c r="S188" i="2"/>
  <c r="S187" i="2" s="1"/>
  <c r="R188" i="2"/>
  <c r="R187" i="2" s="1"/>
  <c r="Q188" i="2"/>
  <c r="P188" i="2"/>
  <c r="P187" i="2" s="1"/>
  <c r="O188" i="2"/>
  <c r="N188" i="2"/>
  <c r="N187" i="2" s="1"/>
  <c r="M188" i="2"/>
  <c r="L188" i="2"/>
  <c r="L187" i="2" s="1"/>
  <c r="K188" i="2"/>
  <c r="I188" i="2"/>
  <c r="I187" i="2" s="1"/>
  <c r="H188" i="2"/>
  <c r="E188" i="2"/>
  <c r="D188" i="2"/>
  <c r="T186" i="2"/>
  <c r="AA186" i="2" s="1"/>
  <c r="J186" i="2"/>
  <c r="T185" i="2"/>
  <c r="AA185" i="2" s="1"/>
  <c r="J185" i="2"/>
  <c r="T184" i="2"/>
  <c r="AA184" i="2" s="1"/>
  <c r="J184" i="2"/>
  <c r="F184" i="2" s="1"/>
  <c r="X183" i="2"/>
  <c r="Y183" i="2" s="1"/>
  <c r="V183" i="2"/>
  <c r="S183" i="2"/>
  <c r="R183" i="2"/>
  <c r="Q183" i="2"/>
  <c r="P183" i="2"/>
  <c r="O183" i="2"/>
  <c r="N183" i="2"/>
  <c r="M183" i="2"/>
  <c r="L183" i="2"/>
  <c r="K183" i="2"/>
  <c r="I183" i="2"/>
  <c r="H183" i="2"/>
  <c r="E183" i="2"/>
  <c r="D183" i="2"/>
  <c r="T182" i="2"/>
  <c r="AA182" i="2" s="1"/>
  <c r="J182" i="2"/>
  <c r="F182" i="2" s="1"/>
  <c r="X181" i="2"/>
  <c r="Y181" i="2" s="1"/>
  <c r="V181" i="2"/>
  <c r="S181" i="2"/>
  <c r="R181" i="2"/>
  <c r="Q181" i="2"/>
  <c r="P181" i="2"/>
  <c r="O181" i="2"/>
  <c r="N181" i="2"/>
  <c r="M181" i="2"/>
  <c r="L181" i="2"/>
  <c r="K181" i="2"/>
  <c r="I181" i="2"/>
  <c r="H181" i="2"/>
  <c r="E181" i="2"/>
  <c r="D181" i="2"/>
  <c r="T180" i="2"/>
  <c r="AA180" i="2" s="1"/>
  <c r="J180" i="2"/>
  <c r="F180" i="2" s="1"/>
  <c r="T179" i="2"/>
  <c r="AA179" i="2" s="1"/>
  <c r="J179" i="2"/>
  <c r="F179" i="2" s="1"/>
  <c r="T178" i="2"/>
  <c r="AA178" i="2" s="1"/>
  <c r="J178" i="2"/>
  <c r="T177" i="2"/>
  <c r="AA177" i="2" s="1"/>
  <c r="J177" i="2"/>
  <c r="F177" i="2" s="1"/>
  <c r="X176" i="2"/>
  <c r="V176" i="2"/>
  <c r="S176" i="2"/>
  <c r="R176" i="2"/>
  <c r="Q176" i="2"/>
  <c r="P176" i="2"/>
  <c r="O176" i="2"/>
  <c r="N176" i="2"/>
  <c r="M176" i="2"/>
  <c r="L176" i="2"/>
  <c r="K176" i="2"/>
  <c r="I176" i="2"/>
  <c r="H176" i="2"/>
  <c r="E176" i="2"/>
  <c r="D176" i="2"/>
  <c r="T170" i="2"/>
  <c r="AA170" i="2" s="1"/>
  <c r="J170" i="2"/>
  <c r="T169" i="2"/>
  <c r="AA169" i="2" s="1"/>
  <c r="J169" i="2"/>
  <c r="F169" i="2" s="1"/>
  <c r="Y168" i="2"/>
  <c r="X168" i="2"/>
  <c r="V168" i="2"/>
  <c r="S168" i="2"/>
  <c r="R168" i="2"/>
  <c r="Q168" i="2"/>
  <c r="P168" i="2"/>
  <c r="O168" i="2"/>
  <c r="N168" i="2"/>
  <c r="M168" i="2"/>
  <c r="L168" i="2"/>
  <c r="K168" i="2"/>
  <c r="I168" i="2"/>
  <c r="H168" i="2"/>
  <c r="E168" i="2"/>
  <c r="D168" i="2"/>
  <c r="T167" i="2"/>
  <c r="AA167" i="2" s="1"/>
  <c r="J167" i="2"/>
  <c r="T166" i="2"/>
  <c r="AA166" i="2" s="1"/>
  <c r="J166" i="2"/>
  <c r="T165" i="2"/>
  <c r="AA165" i="2" s="1"/>
  <c r="J165" i="2"/>
  <c r="F165" i="2" s="1"/>
  <c r="T164" i="2"/>
  <c r="AA164" i="2" s="1"/>
  <c r="J164" i="2"/>
  <c r="Y163" i="2"/>
  <c r="X163" i="2"/>
  <c r="V163" i="2"/>
  <c r="S163" i="2"/>
  <c r="R163" i="2"/>
  <c r="Q163" i="2"/>
  <c r="P163" i="2"/>
  <c r="O163" i="2"/>
  <c r="N163" i="2"/>
  <c r="M163" i="2"/>
  <c r="L163" i="2"/>
  <c r="K163" i="2"/>
  <c r="I163" i="2"/>
  <c r="H163" i="2"/>
  <c r="E163" i="2"/>
  <c r="D163" i="2"/>
  <c r="T162" i="2"/>
  <c r="AA162" i="2" s="1"/>
  <c r="J162" i="2"/>
  <c r="T161" i="2"/>
  <c r="AA161" i="2" s="1"/>
  <c r="J161" i="2"/>
  <c r="F161" i="2" s="1"/>
  <c r="Y160" i="2"/>
  <c r="X160" i="2"/>
  <c r="V160" i="2"/>
  <c r="S160" i="2"/>
  <c r="R160" i="2"/>
  <c r="Q160" i="2"/>
  <c r="P160" i="2"/>
  <c r="O160" i="2"/>
  <c r="N160" i="2"/>
  <c r="M160" i="2"/>
  <c r="L160" i="2"/>
  <c r="K160" i="2"/>
  <c r="I160" i="2"/>
  <c r="H160" i="2"/>
  <c r="E160" i="2"/>
  <c r="D160" i="2"/>
  <c r="T159" i="2"/>
  <c r="AA159" i="2" s="1"/>
  <c r="J159" i="2"/>
  <c r="T158" i="2"/>
  <c r="AA158" i="2" s="1"/>
  <c r="J158" i="2"/>
  <c r="T157" i="2"/>
  <c r="J157" i="2"/>
  <c r="F157" i="2" s="1"/>
  <c r="T156" i="2"/>
  <c r="AA156" i="2" s="1"/>
  <c r="J156" i="2"/>
  <c r="T155" i="2"/>
  <c r="AA155" i="2" s="1"/>
  <c r="J155" i="2"/>
  <c r="T154" i="2"/>
  <c r="AA154" i="2" s="1"/>
  <c r="J154" i="2"/>
  <c r="T153" i="2"/>
  <c r="J153" i="2"/>
  <c r="F153" i="2" s="1"/>
  <c r="Y152" i="2"/>
  <c r="X152" i="2"/>
  <c r="X151" i="2" s="1"/>
  <c r="X150" i="2" s="1"/>
  <c r="V152" i="2"/>
  <c r="V151" i="2" s="1"/>
  <c r="V150" i="2" s="1"/>
  <c r="S152" i="2"/>
  <c r="S151" i="2" s="1"/>
  <c r="S150" i="2" s="1"/>
  <c r="R152" i="2"/>
  <c r="Q152" i="2"/>
  <c r="Q151" i="2" s="1"/>
  <c r="Q150" i="2" s="1"/>
  <c r="P152" i="2"/>
  <c r="P151" i="2" s="1"/>
  <c r="P150" i="2" s="1"/>
  <c r="O152" i="2"/>
  <c r="N152" i="2"/>
  <c r="N151" i="2" s="1"/>
  <c r="N150" i="2" s="1"/>
  <c r="M152" i="2"/>
  <c r="M151" i="2" s="1"/>
  <c r="M150" i="2" s="1"/>
  <c r="L152" i="2"/>
  <c r="K152" i="2"/>
  <c r="I152" i="2"/>
  <c r="H152" i="2"/>
  <c r="E152" i="2"/>
  <c r="E151" i="2" s="1"/>
  <c r="E150" i="2" s="1"/>
  <c r="D152" i="2"/>
  <c r="D151" i="2" s="1"/>
  <c r="D150" i="2" s="1"/>
  <c r="T149" i="2"/>
  <c r="AA149" i="2" s="1"/>
  <c r="J149" i="2"/>
  <c r="F149" i="2" s="1"/>
  <c r="T148" i="2"/>
  <c r="AA148" i="2" s="1"/>
  <c r="J148" i="2"/>
  <c r="T147" i="2"/>
  <c r="AA147" i="2" s="1"/>
  <c r="J147" i="2"/>
  <c r="T146" i="2"/>
  <c r="AA146" i="2" s="1"/>
  <c r="J146" i="2"/>
  <c r="Y145" i="2"/>
  <c r="X145" i="2"/>
  <c r="V145" i="2"/>
  <c r="S145" i="2"/>
  <c r="R145" i="2"/>
  <c r="Q145" i="2"/>
  <c r="P145" i="2"/>
  <c r="O145" i="2"/>
  <c r="N145" i="2"/>
  <c r="M145" i="2"/>
  <c r="L145" i="2"/>
  <c r="K145" i="2"/>
  <c r="I145" i="2"/>
  <c r="H145" i="2"/>
  <c r="E145" i="2"/>
  <c r="D145" i="2"/>
  <c r="T144" i="2"/>
  <c r="AA144" i="2" s="1"/>
  <c r="J144" i="2"/>
  <c r="T143" i="2"/>
  <c r="AA143" i="2" s="1"/>
  <c r="J143" i="2"/>
  <c r="F143" i="2" s="1"/>
  <c r="T142" i="2"/>
  <c r="AA142" i="2" s="1"/>
  <c r="J142" i="2"/>
  <c r="T141" i="2"/>
  <c r="AA141" i="2" s="1"/>
  <c r="J141" i="2"/>
  <c r="F141" i="2" s="1"/>
  <c r="Y140" i="2"/>
  <c r="X140" i="2"/>
  <c r="V140" i="2"/>
  <c r="S140" i="2"/>
  <c r="R140" i="2"/>
  <c r="Q140" i="2"/>
  <c r="P140" i="2"/>
  <c r="O140" i="2"/>
  <c r="N140" i="2"/>
  <c r="M140" i="2"/>
  <c r="L140" i="2"/>
  <c r="K140" i="2"/>
  <c r="I140" i="2"/>
  <c r="H140" i="2"/>
  <c r="E140" i="2"/>
  <c r="D140" i="2"/>
  <c r="N139" i="2"/>
  <c r="T138" i="2"/>
  <c r="AA138" i="2" s="1"/>
  <c r="J138" i="2"/>
  <c r="T137" i="2"/>
  <c r="AA137" i="2" s="1"/>
  <c r="J137" i="2"/>
  <c r="F137" i="2" s="1"/>
  <c r="T136" i="2"/>
  <c r="AA136" i="2" s="1"/>
  <c r="J136" i="2"/>
  <c r="F136" i="2" s="1"/>
  <c r="T135" i="2"/>
  <c r="AA135" i="2" s="1"/>
  <c r="J135" i="2"/>
  <c r="F135" i="2" s="1"/>
  <c r="T134" i="2"/>
  <c r="AA134" i="2" s="1"/>
  <c r="J134" i="2"/>
  <c r="T133" i="2"/>
  <c r="AA133" i="2" s="1"/>
  <c r="J133" i="2"/>
  <c r="F133" i="2" s="1"/>
  <c r="T132" i="2"/>
  <c r="AA132" i="2" s="1"/>
  <c r="J132" i="2"/>
  <c r="F132" i="2" s="1"/>
  <c r="Y131" i="2"/>
  <c r="X131" i="2"/>
  <c r="V131" i="2"/>
  <c r="S131" i="2"/>
  <c r="R131" i="2"/>
  <c r="Q131" i="2"/>
  <c r="P131" i="2"/>
  <c r="O131" i="2"/>
  <c r="N131" i="2"/>
  <c r="M131" i="2"/>
  <c r="L131" i="2"/>
  <c r="K131" i="2"/>
  <c r="I131" i="2"/>
  <c r="H131" i="2"/>
  <c r="E131" i="2"/>
  <c r="D131" i="2"/>
  <c r="T130" i="2"/>
  <c r="AA130" i="2" s="1"/>
  <c r="J130" i="2"/>
  <c r="Y129" i="2"/>
  <c r="X129" i="2"/>
  <c r="V129" i="2"/>
  <c r="S129" i="2"/>
  <c r="R129" i="2"/>
  <c r="Q129" i="2"/>
  <c r="P129" i="2"/>
  <c r="O129" i="2"/>
  <c r="N129" i="2"/>
  <c r="M129" i="2"/>
  <c r="L129" i="2"/>
  <c r="K129" i="2"/>
  <c r="I129" i="2"/>
  <c r="H129" i="2"/>
  <c r="E129" i="2"/>
  <c r="D129" i="2"/>
  <c r="T128" i="2"/>
  <c r="AA128" i="2" s="1"/>
  <c r="J128" i="2"/>
  <c r="F128" i="2" s="1"/>
  <c r="T127" i="2"/>
  <c r="AA127" i="2" s="1"/>
  <c r="J127" i="2"/>
  <c r="F127" i="2" s="1"/>
  <c r="T126" i="2"/>
  <c r="AA126" i="2" s="1"/>
  <c r="J126" i="2"/>
  <c r="T125" i="2"/>
  <c r="AA125" i="2" s="1"/>
  <c r="J125" i="2"/>
  <c r="F125" i="2" s="1"/>
  <c r="T124" i="2"/>
  <c r="AA124" i="2" s="1"/>
  <c r="J124" i="2"/>
  <c r="F124" i="2" s="1"/>
  <c r="T123" i="2"/>
  <c r="AA123" i="2" s="1"/>
  <c r="J123" i="2"/>
  <c r="T122" i="2"/>
  <c r="AA122" i="2" s="1"/>
  <c r="J122" i="2"/>
  <c r="T121" i="2"/>
  <c r="AA121" i="2" s="1"/>
  <c r="J121" i="2"/>
  <c r="F121" i="2" s="1"/>
  <c r="T120" i="2"/>
  <c r="AA120" i="2" s="1"/>
  <c r="J120" i="2"/>
  <c r="F120" i="2" s="1"/>
  <c r="Y119" i="2"/>
  <c r="X119" i="2"/>
  <c r="V119" i="2"/>
  <c r="S119" i="2"/>
  <c r="R119" i="2"/>
  <c r="Q119" i="2"/>
  <c r="P119" i="2"/>
  <c r="O119" i="2"/>
  <c r="N119" i="2"/>
  <c r="M119" i="2"/>
  <c r="L119" i="2"/>
  <c r="K119" i="2"/>
  <c r="I119" i="2"/>
  <c r="H119" i="2"/>
  <c r="E119" i="2"/>
  <c r="D119" i="2"/>
  <c r="T118" i="2"/>
  <c r="AA118" i="2" s="1"/>
  <c r="J118" i="2"/>
  <c r="T117" i="2"/>
  <c r="AA117" i="2" s="1"/>
  <c r="J117" i="2"/>
  <c r="F117" i="2" s="1"/>
  <c r="T116" i="2"/>
  <c r="AA116" i="2" s="1"/>
  <c r="J116" i="2"/>
  <c r="F116" i="2" s="1"/>
  <c r="T115" i="2"/>
  <c r="AA115" i="2" s="1"/>
  <c r="J115" i="2"/>
  <c r="F115" i="2" s="1"/>
  <c r="T114" i="2"/>
  <c r="AA114" i="2" s="1"/>
  <c r="J114" i="2"/>
  <c r="T113" i="2"/>
  <c r="AA113" i="2" s="1"/>
  <c r="J113" i="2"/>
  <c r="F113" i="2" s="1"/>
  <c r="Y112" i="2"/>
  <c r="X112" i="2"/>
  <c r="V112" i="2"/>
  <c r="S112" i="2"/>
  <c r="R112" i="2"/>
  <c r="Q112" i="2"/>
  <c r="P112" i="2"/>
  <c r="O112" i="2"/>
  <c r="N112" i="2"/>
  <c r="M112" i="2"/>
  <c r="L112" i="2"/>
  <c r="K112" i="2"/>
  <c r="I112" i="2"/>
  <c r="H112" i="2"/>
  <c r="E112" i="2"/>
  <c r="D112" i="2"/>
  <c r="T111" i="2"/>
  <c r="AA111" i="2" s="1"/>
  <c r="J111" i="2"/>
  <c r="F111" i="2" s="1"/>
  <c r="T110" i="2"/>
  <c r="AA110" i="2" s="1"/>
  <c r="J110" i="2"/>
  <c r="T109" i="2"/>
  <c r="AA109" i="2" s="1"/>
  <c r="J109" i="2"/>
  <c r="F109" i="2" s="1"/>
  <c r="T108" i="2"/>
  <c r="AA108" i="2" s="1"/>
  <c r="J108" i="2"/>
  <c r="Y107" i="2"/>
  <c r="X107" i="2"/>
  <c r="V107" i="2"/>
  <c r="S107" i="2"/>
  <c r="R107" i="2"/>
  <c r="Q107" i="2"/>
  <c r="P107" i="2"/>
  <c r="O107" i="2"/>
  <c r="N107" i="2"/>
  <c r="M107" i="2"/>
  <c r="L107" i="2"/>
  <c r="K107" i="2"/>
  <c r="I107" i="2"/>
  <c r="H107" i="2"/>
  <c r="E107" i="2"/>
  <c r="D107" i="2"/>
  <c r="S106" i="2"/>
  <c r="T105" i="2"/>
  <c r="AA105" i="2" s="1"/>
  <c r="J105" i="2"/>
  <c r="F105" i="2" s="1"/>
  <c r="T104" i="2"/>
  <c r="AA104" i="2" s="1"/>
  <c r="J104" i="2"/>
  <c r="T103" i="2"/>
  <c r="AA103" i="2" s="1"/>
  <c r="J103" i="2"/>
  <c r="F103" i="2" s="1"/>
  <c r="Y102" i="2"/>
  <c r="X102" i="2"/>
  <c r="V102" i="2"/>
  <c r="S102" i="2"/>
  <c r="R102" i="2"/>
  <c r="Q102" i="2"/>
  <c r="P102" i="2"/>
  <c r="O102" i="2"/>
  <c r="N102" i="2"/>
  <c r="M102" i="2"/>
  <c r="L102" i="2"/>
  <c r="K102" i="2"/>
  <c r="I102" i="2"/>
  <c r="H102" i="2"/>
  <c r="E102" i="2"/>
  <c r="D102" i="2"/>
  <c r="T101" i="2"/>
  <c r="AA101" i="2" s="1"/>
  <c r="J101" i="2"/>
  <c r="F101" i="2" s="1"/>
  <c r="Y100" i="2"/>
  <c r="X100" i="2"/>
  <c r="V100" i="2"/>
  <c r="S100" i="2"/>
  <c r="R100" i="2"/>
  <c r="Q100" i="2"/>
  <c r="P100" i="2"/>
  <c r="O100" i="2"/>
  <c r="N100" i="2"/>
  <c r="M100" i="2"/>
  <c r="L100" i="2"/>
  <c r="K100" i="2"/>
  <c r="I100" i="2"/>
  <c r="H100" i="2"/>
  <c r="E100" i="2"/>
  <c r="D100" i="2"/>
  <c r="T99" i="2"/>
  <c r="AA99" i="2" s="1"/>
  <c r="J99" i="2"/>
  <c r="T98" i="2"/>
  <c r="AA98" i="2" s="1"/>
  <c r="J98" i="2"/>
  <c r="T97" i="2"/>
  <c r="J97" i="2"/>
  <c r="F97" i="2" s="1"/>
  <c r="T96" i="2"/>
  <c r="AA96" i="2" s="1"/>
  <c r="J96" i="2"/>
  <c r="Y95" i="2"/>
  <c r="X95" i="2"/>
  <c r="V95" i="2"/>
  <c r="S95" i="2"/>
  <c r="S94" i="2" s="1"/>
  <c r="R95" i="2"/>
  <c r="R94" i="2" s="1"/>
  <c r="Q95" i="2"/>
  <c r="P95" i="2"/>
  <c r="O95" i="2"/>
  <c r="O94" i="2" s="1"/>
  <c r="N95" i="2"/>
  <c r="M95" i="2"/>
  <c r="L95" i="2"/>
  <c r="K95" i="2"/>
  <c r="K94" i="2" s="1"/>
  <c r="I95" i="2"/>
  <c r="H95" i="2"/>
  <c r="E95" i="2"/>
  <c r="D95" i="2"/>
  <c r="D94" i="2" s="1"/>
  <c r="V94" i="2"/>
  <c r="N94" i="2"/>
  <c r="U21" i="5"/>
  <c r="U22" i="5"/>
  <c r="U24" i="5"/>
  <c r="U27" i="5"/>
  <c r="U29" i="5"/>
  <c r="U31" i="5"/>
  <c r="U32" i="5"/>
  <c r="U33" i="5"/>
  <c r="U35" i="5"/>
  <c r="U36" i="5"/>
  <c r="U39" i="5"/>
  <c r="U40" i="5"/>
  <c r="U41" i="5"/>
  <c r="U42" i="5"/>
  <c r="U43" i="5"/>
  <c r="U44" i="5"/>
  <c r="U45" i="5"/>
  <c r="U46" i="5"/>
  <c r="U48" i="5"/>
  <c r="U49" i="5"/>
  <c r="U50" i="5"/>
  <c r="U51" i="5"/>
  <c r="U52" i="5"/>
  <c r="U53" i="5"/>
  <c r="U54" i="5"/>
  <c r="U55" i="5"/>
  <c r="U58" i="5"/>
  <c r="U59" i="5"/>
  <c r="U61" i="5"/>
  <c r="U62" i="5"/>
  <c r="U63" i="5"/>
  <c r="U64" i="5"/>
  <c r="U65" i="5"/>
  <c r="U68" i="5"/>
  <c r="U69" i="5"/>
  <c r="U71" i="5"/>
  <c r="U72" i="5"/>
  <c r="U75" i="5"/>
  <c r="U80" i="5"/>
  <c r="U81" i="5"/>
  <c r="U84" i="5"/>
  <c r="U85" i="5"/>
  <c r="U86" i="5"/>
  <c r="U87" i="5"/>
  <c r="U88" i="5"/>
  <c r="U89" i="5"/>
  <c r="U92" i="5"/>
  <c r="U93" i="5"/>
  <c r="U94" i="5"/>
  <c r="U99" i="5"/>
  <c r="U98" i="5" s="1"/>
  <c r="U100" i="5"/>
  <c r="U102" i="5"/>
  <c r="U104" i="5"/>
  <c r="U105" i="5"/>
  <c r="U107" i="5"/>
  <c r="U108" i="5"/>
  <c r="U109" i="5"/>
  <c r="U113" i="5"/>
  <c r="U114" i="5"/>
  <c r="U116" i="5"/>
  <c r="U119" i="5"/>
  <c r="U120" i="5"/>
  <c r="U121" i="5"/>
  <c r="U122" i="5"/>
  <c r="U124" i="5"/>
  <c r="U125" i="5"/>
  <c r="U126" i="5"/>
  <c r="U127" i="5"/>
  <c r="U131" i="5"/>
  <c r="U133" i="5"/>
  <c r="U137" i="5"/>
  <c r="U138" i="5"/>
  <c r="U139" i="5"/>
  <c r="U144" i="5"/>
  <c r="U145" i="5"/>
  <c r="U148" i="5"/>
  <c r="U151" i="5"/>
  <c r="U152" i="5"/>
  <c r="U153" i="5"/>
  <c r="U155" i="5"/>
  <c r="U157" i="5"/>
  <c r="U162" i="5"/>
  <c r="U164" i="5"/>
  <c r="U167" i="5"/>
  <c r="AE21" i="5"/>
  <c r="AE22" i="5"/>
  <c r="AE24" i="5"/>
  <c r="AL24" i="5" s="1"/>
  <c r="AF24" i="5"/>
  <c r="AH24" i="5" s="1"/>
  <c r="AE27" i="5"/>
  <c r="AE29" i="5"/>
  <c r="AL29" i="5" s="1"/>
  <c r="AE31" i="5"/>
  <c r="AL31" i="5" s="1"/>
  <c r="AE32" i="5"/>
  <c r="AE33" i="5"/>
  <c r="AE35" i="5"/>
  <c r="AL35" i="5" s="1"/>
  <c r="AE36" i="5"/>
  <c r="AL36" i="5" s="1"/>
  <c r="AE39" i="5"/>
  <c r="AL39" i="5" s="1"/>
  <c r="AE40" i="5"/>
  <c r="AE41" i="5"/>
  <c r="AL41" i="5" s="1"/>
  <c r="AE42" i="5"/>
  <c r="AL42" i="5" s="1"/>
  <c r="AE43" i="5"/>
  <c r="AE44" i="5"/>
  <c r="AL44" i="5" s="1"/>
  <c r="AF44" i="5"/>
  <c r="AH44" i="5" s="1"/>
  <c r="AE45" i="5"/>
  <c r="AL45" i="5" s="1"/>
  <c r="AE46" i="5"/>
  <c r="AE48" i="5"/>
  <c r="AL48" i="5" s="1"/>
  <c r="AF48" i="5"/>
  <c r="AH48" i="5" s="1"/>
  <c r="AE49" i="5"/>
  <c r="AE50" i="5"/>
  <c r="AE51" i="5"/>
  <c r="AL51" i="5" s="1"/>
  <c r="AE52" i="5"/>
  <c r="AE53" i="5"/>
  <c r="AL53" i="5" s="1"/>
  <c r="AE54" i="5"/>
  <c r="AL54" i="5" s="1"/>
  <c r="AE55" i="5"/>
  <c r="AL55" i="5" s="1"/>
  <c r="AE58" i="5"/>
  <c r="AL58" i="5" s="1"/>
  <c r="AE59" i="5"/>
  <c r="AE61" i="5"/>
  <c r="AL61" i="5" s="1"/>
  <c r="AE62" i="5"/>
  <c r="AL62" i="5" s="1"/>
  <c r="AE63" i="5"/>
  <c r="AL63" i="5" s="1"/>
  <c r="AF63" i="5"/>
  <c r="AH63" i="5" s="1"/>
  <c r="AE64" i="5"/>
  <c r="AE65" i="5"/>
  <c r="AL65" i="5" s="1"/>
  <c r="AE68" i="5"/>
  <c r="AL68" i="5" s="1"/>
  <c r="AF68" i="5"/>
  <c r="AH68" i="5" s="1"/>
  <c r="AE69" i="5"/>
  <c r="AL69" i="5" s="1"/>
  <c r="AE71" i="5"/>
  <c r="AE72" i="5"/>
  <c r="AL72" i="5" s="1"/>
  <c r="AE75" i="5"/>
  <c r="AL75" i="5" s="1"/>
  <c r="AE80" i="5"/>
  <c r="AE81" i="5"/>
  <c r="AE84" i="5"/>
  <c r="AL84" i="5" s="1"/>
  <c r="AE85" i="5"/>
  <c r="AL85" i="5" s="1"/>
  <c r="AE86" i="5"/>
  <c r="AL86" i="5" s="1"/>
  <c r="AF86" i="5"/>
  <c r="AH86" i="5" s="1"/>
  <c r="AE87" i="5"/>
  <c r="AL87" i="5" s="1"/>
  <c r="AE88" i="5"/>
  <c r="AL88" i="5" s="1"/>
  <c r="AE89" i="5"/>
  <c r="AL89" i="5" s="1"/>
  <c r="AF89" i="5"/>
  <c r="AH89" i="5" s="1"/>
  <c r="AE92" i="5"/>
  <c r="AL92" i="5" s="1"/>
  <c r="AE93" i="5"/>
  <c r="AE94" i="5"/>
  <c r="AL94" i="5" s="1"/>
  <c r="AE99" i="5"/>
  <c r="AL99" i="5" s="1"/>
  <c r="AE100" i="5"/>
  <c r="AE102" i="5"/>
  <c r="AE104" i="5"/>
  <c r="AL104" i="5" s="1"/>
  <c r="AE105" i="5"/>
  <c r="AL105" i="5" s="1"/>
  <c r="AE107" i="5"/>
  <c r="AE108" i="5"/>
  <c r="AL108" i="5" s="1"/>
  <c r="AE109" i="5"/>
  <c r="AL109" i="5" s="1"/>
  <c r="AE113" i="5"/>
  <c r="AL113" i="5" s="1"/>
  <c r="AE114" i="5"/>
  <c r="AL114" i="5" s="1"/>
  <c r="AF114" i="5"/>
  <c r="AH114" i="5" s="1"/>
  <c r="AE116" i="5"/>
  <c r="AE119" i="5"/>
  <c r="AL119" i="5" s="1"/>
  <c r="AE120" i="5"/>
  <c r="AL120" i="5" s="1"/>
  <c r="AE121" i="5"/>
  <c r="AE122" i="5"/>
  <c r="AE124" i="5"/>
  <c r="AL124" i="5" s="1"/>
  <c r="AE125" i="5"/>
  <c r="AE126" i="5"/>
  <c r="AE127" i="5"/>
  <c r="AL127" i="5" s="1"/>
  <c r="AE131" i="5"/>
  <c r="AL131" i="5" s="1"/>
  <c r="AE133" i="5"/>
  <c r="AE137" i="5"/>
  <c r="AE138" i="5"/>
  <c r="AE139" i="5"/>
  <c r="AL139" i="5" s="1"/>
  <c r="AE144" i="5"/>
  <c r="AE145" i="5"/>
  <c r="AE148" i="5"/>
  <c r="AL148" i="5" s="1"/>
  <c r="AE151" i="5"/>
  <c r="AL151" i="5" s="1"/>
  <c r="AE152" i="5"/>
  <c r="AE153" i="5"/>
  <c r="AE155" i="5"/>
  <c r="AE157" i="5"/>
  <c r="AL157" i="5" s="1"/>
  <c r="AE162" i="5"/>
  <c r="AE164" i="5"/>
  <c r="AE167" i="5"/>
  <c r="Y87" i="2"/>
  <c r="X87" i="2"/>
  <c r="Y82" i="2"/>
  <c r="X82" i="2"/>
  <c r="Y79" i="2"/>
  <c r="X79" i="2"/>
  <c r="Y71" i="2"/>
  <c r="X71" i="2"/>
  <c r="Y64" i="2"/>
  <c r="X64" i="2"/>
  <c r="Y59" i="2"/>
  <c r="X59" i="2"/>
  <c r="Y50" i="2"/>
  <c r="X50" i="2"/>
  <c r="Y48" i="2"/>
  <c r="X48" i="2"/>
  <c r="Y38" i="2"/>
  <c r="X38" i="2"/>
  <c r="Y31" i="2"/>
  <c r="X31" i="2"/>
  <c r="Y26" i="2"/>
  <c r="X26" i="2"/>
  <c r="Y21" i="2"/>
  <c r="X21" i="2"/>
  <c r="Y19" i="2"/>
  <c r="X19" i="2"/>
  <c r="Y14" i="2"/>
  <c r="X14" i="2"/>
  <c r="T15" i="2"/>
  <c r="AA15" i="2" s="1"/>
  <c r="T16" i="2"/>
  <c r="AA16" i="2" s="1"/>
  <c r="T17" i="2"/>
  <c r="AA17" i="2" s="1"/>
  <c r="T18" i="2"/>
  <c r="AA18" i="2" s="1"/>
  <c r="T20" i="2"/>
  <c r="AA20" i="2" s="1"/>
  <c r="T22" i="2"/>
  <c r="AA22" i="2" s="1"/>
  <c r="T23" i="2"/>
  <c r="AA23" i="2" s="1"/>
  <c r="T24" i="2"/>
  <c r="AA24" i="2" s="1"/>
  <c r="T27" i="2"/>
  <c r="AA27" i="2" s="1"/>
  <c r="T28" i="2"/>
  <c r="AA28" i="2" s="1"/>
  <c r="T29" i="2"/>
  <c r="AA29" i="2" s="1"/>
  <c r="T30" i="2"/>
  <c r="AA30" i="2" s="1"/>
  <c r="T32" i="2"/>
  <c r="AA32" i="2" s="1"/>
  <c r="T33" i="2"/>
  <c r="AA33" i="2" s="1"/>
  <c r="T34" i="2"/>
  <c r="AA34" i="2" s="1"/>
  <c r="T35" i="2"/>
  <c r="AA35" i="2" s="1"/>
  <c r="T36" i="2"/>
  <c r="AA36" i="2" s="1"/>
  <c r="T37" i="2"/>
  <c r="AA37" i="2" s="1"/>
  <c r="T39" i="2"/>
  <c r="AA39" i="2" s="1"/>
  <c r="T40" i="2"/>
  <c r="AA40" i="2" s="1"/>
  <c r="T41" i="2"/>
  <c r="AA41" i="2" s="1"/>
  <c r="T42" i="2"/>
  <c r="AA42" i="2" s="1"/>
  <c r="T43" i="2"/>
  <c r="AA43" i="2" s="1"/>
  <c r="T44" i="2"/>
  <c r="AA44" i="2" s="1"/>
  <c r="T45" i="2"/>
  <c r="AA45" i="2" s="1"/>
  <c r="T46" i="2"/>
  <c r="AA46" i="2" s="1"/>
  <c r="T47" i="2"/>
  <c r="AA47" i="2" s="1"/>
  <c r="T49" i="2"/>
  <c r="AA49" i="2" s="1"/>
  <c r="T51" i="2"/>
  <c r="AA51" i="2" s="1"/>
  <c r="T52" i="2"/>
  <c r="AA52" i="2" s="1"/>
  <c r="T53" i="2"/>
  <c r="AA53" i="2" s="1"/>
  <c r="T54" i="2"/>
  <c r="AA54" i="2" s="1"/>
  <c r="T55" i="2"/>
  <c r="AA55" i="2" s="1"/>
  <c r="T56" i="2"/>
  <c r="AA56" i="2" s="1"/>
  <c r="T57" i="2"/>
  <c r="AA57" i="2" s="1"/>
  <c r="T60" i="2"/>
  <c r="AA60" i="2" s="1"/>
  <c r="T61" i="2"/>
  <c r="AA61" i="2" s="1"/>
  <c r="T62" i="2"/>
  <c r="AA62" i="2" s="1"/>
  <c r="T63" i="2"/>
  <c r="AA63" i="2" s="1"/>
  <c r="T65" i="2"/>
  <c r="AA65" i="2" s="1"/>
  <c r="T66" i="2"/>
  <c r="AA66" i="2" s="1"/>
  <c r="T67" i="2"/>
  <c r="AA67" i="2" s="1"/>
  <c r="T68" i="2"/>
  <c r="AA68" i="2" s="1"/>
  <c r="T72" i="2"/>
  <c r="AA72" i="2" s="1"/>
  <c r="T73" i="2"/>
  <c r="AA73" i="2" s="1"/>
  <c r="T74" i="2"/>
  <c r="AA74" i="2" s="1"/>
  <c r="T75" i="2"/>
  <c r="AA75" i="2" s="1"/>
  <c r="T76" i="2"/>
  <c r="AA76" i="2" s="1"/>
  <c r="T77" i="2"/>
  <c r="AA77" i="2" s="1"/>
  <c r="T78" i="2"/>
  <c r="AA78" i="2" s="1"/>
  <c r="T80" i="2"/>
  <c r="AA80" i="2" s="1"/>
  <c r="T81" i="2"/>
  <c r="AA81" i="2" s="1"/>
  <c r="T83" i="2"/>
  <c r="AA83" i="2" s="1"/>
  <c r="T84" i="2"/>
  <c r="AA84" i="2" s="1"/>
  <c r="T85" i="2"/>
  <c r="AA85" i="2" s="1"/>
  <c r="T86" i="2"/>
  <c r="AA86" i="2" s="1"/>
  <c r="T88" i="2"/>
  <c r="AA88" i="2" s="1"/>
  <c r="T89" i="2"/>
  <c r="AA89" i="2" s="1"/>
  <c r="J15" i="2"/>
  <c r="J16" i="2"/>
  <c r="F16" i="2" s="1"/>
  <c r="J17" i="2"/>
  <c r="F17" i="2" s="1"/>
  <c r="J18" i="2"/>
  <c r="J20" i="2"/>
  <c r="J22" i="2"/>
  <c r="U22" i="2" s="1"/>
  <c r="W22" i="2" s="1"/>
  <c r="J23" i="2"/>
  <c r="F23" i="2" s="1"/>
  <c r="J24" i="2"/>
  <c r="F24" i="2" s="1"/>
  <c r="J27" i="2"/>
  <c r="J28" i="2"/>
  <c r="F28" i="2" s="1"/>
  <c r="J29" i="2"/>
  <c r="F29" i="2" s="1"/>
  <c r="J30" i="2"/>
  <c r="F30" i="2" s="1"/>
  <c r="J32" i="2"/>
  <c r="F32" i="2" s="1"/>
  <c r="J33" i="2"/>
  <c r="F33" i="2" s="1"/>
  <c r="J34" i="2"/>
  <c r="F34" i="2" s="1"/>
  <c r="J35" i="2"/>
  <c r="F35" i="2" s="1"/>
  <c r="J36" i="2"/>
  <c r="F36" i="2" s="1"/>
  <c r="J37" i="2"/>
  <c r="F37" i="2" s="1"/>
  <c r="J39" i="2"/>
  <c r="F39" i="2" s="1"/>
  <c r="J40" i="2"/>
  <c r="F40" i="2" s="1"/>
  <c r="J41" i="2"/>
  <c r="F41" i="2" s="1"/>
  <c r="J42" i="2"/>
  <c r="U42" i="2" s="1"/>
  <c r="W42" i="2" s="1"/>
  <c r="J43" i="2"/>
  <c r="F43" i="2" s="1"/>
  <c r="J44" i="2"/>
  <c r="F44" i="2" s="1"/>
  <c r="J45" i="2"/>
  <c r="F45" i="2" s="1"/>
  <c r="J46" i="2"/>
  <c r="F46" i="2" s="1"/>
  <c r="J47" i="2"/>
  <c r="F47" i="2" s="1"/>
  <c r="J49" i="2"/>
  <c r="F49" i="2" s="1"/>
  <c r="J51" i="2"/>
  <c r="F51" i="2" s="1"/>
  <c r="J52" i="2"/>
  <c r="F52" i="2" s="1"/>
  <c r="J53" i="2"/>
  <c r="F53" i="2" s="1"/>
  <c r="J54" i="2"/>
  <c r="F54" i="2" s="1"/>
  <c r="J55" i="2"/>
  <c r="F55" i="2" s="1"/>
  <c r="J56" i="2"/>
  <c r="F56" i="2" s="1"/>
  <c r="J57" i="2"/>
  <c r="F57" i="2" s="1"/>
  <c r="J60" i="2"/>
  <c r="F60" i="2" s="1"/>
  <c r="J61" i="2"/>
  <c r="F61" i="2" s="1"/>
  <c r="J62" i="2"/>
  <c r="F62" i="2" s="1"/>
  <c r="J63" i="2"/>
  <c r="F63" i="2" s="1"/>
  <c r="J65" i="2"/>
  <c r="F65" i="2" s="1"/>
  <c r="J66" i="2"/>
  <c r="F66" i="2" s="1"/>
  <c r="J67" i="2"/>
  <c r="U67" i="2" s="1"/>
  <c r="W67" i="2" s="1"/>
  <c r="J68" i="2"/>
  <c r="F68" i="2" s="1"/>
  <c r="J72" i="2"/>
  <c r="F72" i="2" s="1"/>
  <c r="J73" i="2"/>
  <c r="F73" i="2" s="1"/>
  <c r="J74" i="2"/>
  <c r="F74" i="2" s="1"/>
  <c r="J75" i="2"/>
  <c r="F75" i="2" s="1"/>
  <c r="J76" i="2"/>
  <c r="F76" i="2" s="1"/>
  <c r="J77" i="2"/>
  <c r="F77" i="2" s="1"/>
  <c r="J78" i="2"/>
  <c r="F78" i="2" s="1"/>
  <c r="J80" i="2"/>
  <c r="F80" i="2" s="1"/>
  <c r="J81" i="2"/>
  <c r="F81" i="2" s="1"/>
  <c r="J83" i="2"/>
  <c r="F83" i="2" s="1"/>
  <c r="J84" i="2"/>
  <c r="F84" i="2" s="1"/>
  <c r="J85" i="2"/>
  <c r="F85" i="2" s="1"/>
  <c r="J86" i="2"/>
  <c r="F86" i="2" s="1"/>
  <c r="J88" i="2"/>
  <c r="F88" i="2" s="1"/>
  <c r="J89" i="2"/>
  <c r="F89" i="2" s="1"/>
  <c r="F7" i="2"/>
  <c r="F18" i="2"/>
  <c r="F20" i="2"/>
  <c r="F22" i="2"/>
  <c r="V87" i="2"/>
  <c r="V82" i="2"/>
  <c r="V79" i="2"/>
  <c r="V71" i="2"/>
  <c r="V64" i="2"/>
  <c r="V59" i="2"/>
  <c r="V50" i="2"/>
  <c r="V48" i="2"/>
  <c r="V38" i="2"/>
  <c r="V31" i="2"/>
  <c r="V26" i="2"/>
  <c r="V21" i="2"/>
  <c r="V19" i="2"/>
  <c r="V14" i="2"/>
  <c r="O87" i="2"/>
  <c r="N87" i="2"/>
  <c r="M87" i="2"/>
  <c r="O82" i="2"/>
  <c r="N82" i="2"/>
  <c r="M82" i="2"/>
  <c r="O79" i="2"/>
  <c r="N79" i="2"/>
  <c r="M79" i="2"/>
  <c r="O71" i="2"/>
  <c r="N71" i="2"/>
  <c r="M71" i="2"/>
  <c r="O64" i="2"/>
  <c r="N64" i="2"/>
  <c r="M64" i="2"/>
  <c r="O59" i="2"/>
  <c r="N59" i="2"/>
  <c r="M59" i="2"/>
  <c r="O50" i="2"/>
  <c r="N50" i="2"/>
  <c r="M50" i="2"/>
  <c r="O48" i="2"/>
  <c r="N48" i="2"/>
  <c r="M48" i="2"/>
  <c r="O38" i="2"/>
  <c r="N38" i="2"/>
  <c r="M38" i="2"/>
  <c r="O31" i="2"/>
  <c r="N31" i="2"/>
  <c r="M31" i="2"/>
  <c r="O26" i="2"/>
  <c r="N26" i="2"/>
  <c r="M26" i="2"/>
  <c r="O21" i="2"/>
  <c r="N21" i="2"/>
  <c r="M21" i="2"/>
  <c r="O19" i="2"/>
  <c r="N19" i="2"/>
  <c r="M19" i="2"/>
  <c r="O14" i="2"/>
  <c r="N14" i="2"/>
  <c r="M14" i="2"/>
  <c r="L175" i="2" l="1"/>
  <c r="D175" i="2"/>
  <c r="H175" i="2"/>
  <c r="K175" i="2"/>
  <c r="O175" i="2"/>
  <c r="S175" i="2"/>
  <c r="T866" i="2"/>
  <c r="N761" i="2"/>
  <c r="R761" i="2"/>
  <c r="X175" i="2"/>
  <c r="Y175" i="2" s="1"/>
  <c r="Y176" i="2"/>
  <c r="W930" i="2"/>
  <c r="J102" i="2"/>
  <c r="AC693" i="2"/>
  <c r="AD693" i="2" s="1"/>
  <c r="M818" i="2"/>
  <c r="M817" i="2" s="1"/>
  <c r="Q818" i="2"/>
  <c r="Q817" i="2" s="1"/>
  <c r="T588" i="2"/>
  <c r="T649" i="2"/>
  <c r="U649" i="2" s="1"/>
  <c r="W649" i="2" s="1"/>
  <c r="T887" i="2"/>
  <c r="T899" i="2"/>
  <c r="T907" i="2"/>
  <c r="T910" i="2"/>
  <c r="AD699" i="2"/>
  <c r="T584" i="2"/>
  <c r="T598" i="2"/>
  <c r="J819" i="2"/>
  <c r="S818" i="2"/>
  <c r="S817" i="2" s="1"/>
  <c r="R886" i="2"/>
  <c r="T915" i="2"/>
  <c r="K578" i="2"/>
  <c r="T579" i="2"/>
  <c r="U579" i="2" s="1"/>
  <c r="W579" i="2" s="1"/>
  <c r="J593" i="2"/>
  <c r="T593" i="2"/>
  <c r="K637" i="2"/>
  <c r="T638" i="2"/>
  <c r="U638" i="2" s="1"/>
  <c r="W638" i="2" s="1"/>
  <c r="AA681" i="2"/>
  <c r="U681" i="2"/>
  <c r="AA683" i="2"/>
  <c r="U683" i="2"/>
  <c r="AA684" i="2"/>
  <c r="U684" i="2"/>
  <c r="AA690" i="2"/>
  <c r="U690" i="2"/>
  <c r="AA691" i="2"/>
  <c r="U691" i="2"/>
  <c r="AA696" i="2"/>
  <c r="U696" i="2"/>
  <c r="AA698" i="2"/>
  <c r="U698" i="2"/>
  <c r="AA701" i="2"/>
  <c r="U701" i="2"/>
  <c r="AA702" i="2"/>
  <c r="U702" i="2"/>
  <c r="AA703" i="2"/>
  <c r="U703" i="2"/>
  <c r="AA704" i="2"/>
  <c r="U704" i="2"/>
  <c r="AA707" i="2"/>
  <c r="U707" i="2"/>
  <c r="AA709" i="2"/>
  <c r="U709" i="2"/>
  <c r="AA710" i="2"/>
  <c r="U710" i="2"/>
  <c r="AA712" i="2"/>
  <c r="U712" i="2"/>
  <c r="AA713" i="2"/>
  <c r="U713" i="2"/>
  <c r="AA714" i="2"/>
  <c r="U714" i="2"/>
  <c r="AA719" i="2"/>
  <c r="U719" i="2"/>
  <c r="AA722" i="2"/>
  <c r="U722" i="2"/>
  <c r="AA725" i="2"/>
  <c r="U725" i="2"/>
  <c r="AA730" i="2"/>
  <c r="U730" i="2"/>
  <c r="AA734" i="2"/>
  <c r="U734" i="2"/>
  <c r="AA736" i="2"/>
  <c r="U736" i="2"/>
  <c r="AA741" i="2"/>
  <c r="U741" i="2"/>
  <c r="AA743" i="2"/>
  <c r="U743" i="2"/>
  <c r="AA744" i="2"/>
  <c r="U744" i="2"/>
  <c r="AA745" i="2"/>
  <c r="U745" i="2"/>
  <c r="AA751" i="2"/>
  <c r="U751" i="2"/>
  <c r="AA756" i="2"/>
  <c r="U756" i="2"/>
  <c r="AA757" i="2"/>
  <c r="U757" i="2"/>
  <c r="AA776" i="2"/>
  <c r="U776" i="2"/>
  <c r="AA777" i="2"/>
  <c r="U777" i="2"/>
  <c r="AA778" i="2"/>
  <c r="U778" i="2"/>
  <c r="AA780" i="2"/>
  <c r="U780" i="2"/>
  <c r="AA781" i="2"/>
  <c r="U781" i="2"/>
  <c r="AA782" i="2"/>
  <c r="U782" i="2"/>
  <c r="AA783" i="2"/>
  <c r="U783" i="2"/>
  <c r="AA791" i="2"/>
  <c r="U791" i="2"/>
  <c r="AA792" i="2"/>
  <c r="U792" i="2"/>
  <c r="AA793" i="2"/>
  <c r="U793" i="2"/>
  <c r="AA794" i="2"/>
  <c r="U794" i="2"/>
  <c r="AA795" i="2"/>
  <c r="U795" i="2"/>
  <c r="AA797" i="2"/>
  <c r="U797" i="2"/>
  <c r="AA799" i="2"/>
  <c r="U799" i="2"/>
  <c r="AA800" i="2"/>
  <c r="U800" i="2"/>
  <c r="AA801" i="2"/>
  <c r="U801" i="2"/>
  <c r="AA802" i="2"/>
  <c r="U802" i="2"/>
  <c r="AA808" i="2"/>
  <c r="U808" i="2"/>
  <c r="AA809" i="2"/>
  <c r="U809" i="2"/>
  <c r="AA810" i="2"/>
  <c r="U810" i="2"/>
  <c r="AA811" i="2"/>
  <c r="U811" i="2"/>
  <c r="AA813" i="2"/>
  <c r="U813" i="2"/>
  <c r="AA814" i="2"/>
  <c r="U814" i="2"/>
  <c r="AA815" i="2"/>
  <c r="U815" i="2"/>
  <c r="AA823" i="2"/>
  <c r="U823" i="2"/>
  <c r="AA824" i="2"/>
  <c r="U824" i="2"/>
  <c r="AA825" i="2"/>
  <c r="U825" i="2"/>
  <c r="AA826" i="2"/>
  <c r="U826" i="2"/>
  <c r="AA831" i="2"/>
  <c r="U831" i="2"/>
  <c r="AA832" i="2"/>
  <c r="U832" i="2"/>
  <c r="AA833" i="2"/>
  <c r="U833" i="2"/>
  <c r="AA834" i="2"/>
  <c r="U834" i="2"/>
  <c r="AA836" i="2"/>
  <c r="U836" i="2"/>
  <c r="AA837" i="2"/>
  <c r="U837" i="2"/>
  <c r="AA851" i="2"/>
  <c r="U851" i="2"/>
  <c r="AA852" i="2"/>
  <c r="U852" i="2"/>
  <c r="AA855" i="2"/>
  <c r="U855" i="2"/>
  <c r="AA856" i="2"/>
  <c r="U856" i="2"/>
  <c r="AA861" i="2"/>
  <c r="U861" i="2"/>
  <c r="T572" i="2"/>
  <c r="T605" i="2"/>
  <c r="T615" i="2"/>
  <c r="T617" i="2"/>
  <c r="K625" i="2"/>
  <c r="T626" i="2"/>
  <c r="T631" i="2"/>
  <c r="T646" i="2"/>
  <c r="T654" i="2"/>
  <c r="AA682" i="2"/>
  <c r="U682" i="2"/>
  <c r="AA686" i="2"/>
  <c r="U686" i="2"/>
  <c r="AA692" i="2"/>
  <c r="U692" i="2"/>
  <c r="AA695" i="2"/>
  <c r="U695" i="2"/>
  <c r="AA700" i="2"/>
  <c r="U700" i="2"/>
  <c r="AA705" i="2"/>
  <c r="U705" i="2"/>
  <c r="AA708" i="2"/>
  <c r="U708" i="2"/>
  <c r="AA711" i="2"/>
  <c r="U711" i="2"/>
  <c r="AA715" i="2"/>
  <c r="U715" i="2"/>
  <c r="AA717" i="2"/>
  <c r="U717" i="2"/>
  <c r="AA720" i="2"/>
  <c r="U720" i="2"/>
  <c r="AA721" i="2"/>
  <c r="U721" i="2"/>
  <c r="AA723" i="2"/>
  <c r="U723" i="2"/>
  <c r="AA724" i="2"/>
  <c r="U724" i="2"/>
  <c r="AA728" i="2"/>
  <c r="U728" i="2"/>
  <c r="AA729" i="2"/>
  <c r="U729" i="2"/>
  <c r="AA731" i="2"/>
  <c r="U731" i="2"/>
  <c r="AA733" i="2"/>
  <c r="U733" i="2"/>
  <c r="AA735" i="2"/>
  <c r="U735" i="2"/>
  <c r="AA740" i="2"/>
  <c r="U740" i="2"/>
  <c r="AA742" i="2"/>
  <c r="U742" i="2"/>
  <c r="AA746" i="2"/>
  <c r="U746" i="2"/>
  <c r="AA748" i="2"/>
  <c r="U748" i="2"/>
  <c r="AA749" i="2"/>
  <c r="U749" i="2"/>
  <c r="AA752" i="2"/>
  <c r="U752" i="2"/>
  <c r="AA753" i="2"/>
  <c r="U753" i="2"/>
  <c r="AA754" i="2"/>
  <c r="U754" i="2"/>
  <c r="AA763" i="2"/>
  <c r="U763" i="2"/>
  <c r="AA764" i="2"/>
  <c r="U764" i="2"/>
  <c r="AA765" i="2"/>
  <c r="U765" i="2"/>
  <c r="AA766" i="2"/>
  <c r="U766" i="2"/>
  <c r="AA768" i="2"/>
  <c r="U768" i="2"/>
  <c r="AA770" i="2"/>
  <c r="U770" i="2"/>
  <c r="AA771" i="2"/>
  <c r="U771" i="2"/>
  <c r="AA772" i="2"/>
  <c r="U772" i="2"/>
  <c r="AA775" i="2"/>
  <c r="U775" i="2"/>
  <c r="AA784" i="2"/>
  <c r="U784" i="2"/>
  <c r="AA785" i="2"/>
  <c r="U785" i="2"/>
  <c r="AA787" i="2"/>
  <c r="U787" i="2"/>
  <c r="AA788" i="2"/>
  <c r="U788" i="2"/>
  <c r="AA789" i="2"/>
  <c r="U789" i="2"/>
  <c r="AA790" i="2"/>
  <c r="U790" i="2"/>
  <c r="AA803" i="2"/>
  <c r="U803" i="2"/>
  <c r="AA804" i="2"/>
  <c r="U804" i="2"/>
  <c r="AA805" i="2"/>
  <c r="U805" i="2"/>
  <c r="AA816" i="2"/>
  <c r="U816" i="2"/>
  <c r="AA820" i="2"/>
  <c r="U820" i="2"/>
  <c r="AA821" i="2"/>
  <c r="U821" i="2"/>
  <c r="AA822" i="2"/>
  <c r="U822" i="2"/>
  <c r="AA828" i="2"/>
  <c r="U828" i="2"/>
  <c r="AA829" i="2"/>
  <c r="U829" i="2"/>
  <c r="AA843" i="2"/>
  <c r="U843" i="2"/>
  <c r="AA844" i="2"/>
  <c r="U844" i="2"/>
  <c r="AA845" i="2"/>
  <c r="U845" i="2"/>
  <c r="AA846" i="2"/>
  <c r="U846" i="2"/>
  <c r="AA848" i="2"/>
  <c r="U848" i="2"/>
  <c r="AA850" i="2"/>
  <c r="U850" i="2"/>
  <c r="AA857" i="2"/>
  <c r="U857" i="2"/>
  <c r="AA858" i="2"/>
  <c r="U858" i="2"/>
  <c r="AA860" i="2"/>
  <c r="U860" i="2"/>
  <c r="T876" i="2"/>
  <c r="T878" i="2"/>
  <c r="T892" i="2"/>
  <c r="J706" i="2"/>
  <c r="J716" i="2"/>
  <c r="J718" i="2"/>
  <c r="J732" i="2"/>
  <c r="J739" i="2"/>
  <c r="J747" i="2"/>
  <c r="J750" i="2"/>
  <c r="J755" i="2"/>
  <c r="J767" i="2"/>
  <c r="J769" i="2"/>
  <c r="J786" i="2"/>
  <c r="J807" i="2"/>
  <c r="M806" i="2"/>
  <c r="Q806" i="2"/>
  <c r="E886" i="2"/>
  <c r="N886" i="2"/>
  <c r="J892" i="2"/>
  <c r="J907" i="2"/>
  <c r="U907" i="2" s="1"/>
  <c r="J910" i="2"/>
  <c r="U910" i="2" s="1"/>
  <c r="J193" i="2"/>
  <c r="J915" i="2"/>
  <c r="U915" i="2" s="1"/>
  <c r="J689" i="2"/>
  <c r="V818" i="2"/>
  <c r="V817" i="2" s="1"/>
  <c r="J830" i="2"/>
  <c r="J859" i="2"/>
  <c r="T152" i="2"/>
  <c r="AA152" i="2" s="1"/>
  <c r="D349" i="2"/>
  <c r="Q349" i="2"/>
  <c r="S349" i="2"/>
  <c r="E555" i="2"/>
  <c r="E554" i="2" s="1"/>
  <c r="N555" i="2"/>
  <c r="N554" i="2" s="1"/>
  <c r="V555" i="2"/>
  <c r="V554" i="2" s="1"/>
  <c r="J572" i="2"/>
  <c r="U572" i="2" s="1"/>
  <c r="W572" i="2" s="1"/>
  <c r="J584" i="2"/>
  <c r="U584" i="2" s="1"/>
  <c r="W584" i="2" s="1"/>
  <c r="J588" i="2"/>
  <c r="U588" i="2" s="1"/>
  <c r="W588" i="2" s="1"/>
  <c r="E592" i="2"/>
  <c r="L592" i="2"/>
  <c r="P592" i="2"/>
  <c r="V592" i="2"/>
  <c r="J598" i="2"/>
  <c r="U598" i="2" s="1"/>
  <c r="W598" i="2" s="1"/>
  <c r="J605" i="2"/>
  <c r="U605" i="2" s="1"/>
  <c r="W605" i="2" s="1"/>
  <c r="J615" i="2"/>
  <c r="U615" i="2" s="1"/>
  <c r="W615" i="2" s="1"/>
  <c r="J617" i="2"/>
  <c r="U617" i="2" s="1"/>
  <c r="W617" i="2" s="1"/>
  <c r="J626" i="2"/>
  <c r="U626" i="2" s="1"/>
  <c r="W626" i="2" s="1"/>
  <c r="J631" i="2"/>
  <c r="U631" i="2" s="1"/>
  <c r="W631" i="2" s="1"/>
  <c r="J646" i="2"/>
  <c r="U646" i="2" s="1"/>
  <c r="W646" i="2" s="1"/>
  <c r="J654" i="2"/>
  <c r="U654" i="2" s="1"/>
  <c r="W654" i="2" s="1"/>
  <c r="L679" i="2"/>
  <c r="P679" i="2"/>
  <c r="V679" i="2"/>
  <c r="J685" i="2"/>
  <c r="N693" i="2"/>
  <c r="R693" i="2"/>
  <c r="J699" i="2"/>
  <c r="J727" i="2"/>
  <c r="K726" i="2"/>
  <c r="S726" i="2"/>
  <c r="J762" i="2"/>
  <c r="K761" i="2"/>
  <c r="S761" i="2"/>
  <c r="J774" i="2"/>
  <c r="M773" i="2"/>
  <c r="Q773" i="2"/>
  <c r="J779" i="2"/>
  <c r="J796" i="2"/>
  <c r="J798" i="2"/>
  <c r="E806" i="2"/>
  <c r="P806" i="2"/>
  <c r="V806" i="2"/>
  <c r="J812" i="2"/>
  <c r="I818" i="2"/>
  <c r="I817" i="2" s="1"/>
  <c r="N818" i="2"/>
  <c r="N817" i="2" s="1"/>
  <c r="R818" i="2"/>
  <c r="R817" i="2" s="1"/>
  <c r="J827" i="2"/>
  <c r="J835" i="2"/>
  <c r="D841" i="2"/>
  <c r="J842" i="2"/>
  <c r="K841" i="2"/>
  <c r="M841" i="2"/>
  <c r="O841" i="2"/>
  <c r="Q841" i="2"/>
  <c r="S841" i="2"/>
  <c r="J854" i="2"/>
  <c r="J866" i="2"/>
  <c r="U866" i="2" s="1"/>
  <c r="J876" i="2"/>
  <c r="J878" i="2"/>
  <c r="U878" i="2" s="1"/>
  <c r="D886" i="2"/>
  <c r="J887" i="2"/>
  <c r="U887" i="2" s="1"/>
  <c r="J899" i="2"/>
  <c r="U899" i="2" s="1"/>
  <c r="D429" i="2"/>
  <c r="J430" i="2"/>
  <c r="O429" i="2"/>
  <c r="U436" i="2"/>
  <c r="W436" i="2" s="1"/>
  <c r="J442" i="2"/>
  <c r="W843" i="2"/>
  <c r="J293" i="2"/>
  <c r="T102" i="2"/>
  <c r="W776" i="2"/>
  <c r="U545" i="2"/>
  <c r="W545" i="2" s="1"/>
  <c r="X545" i="2" s="1"/>
  <c r="Y545" i="2" s="1"/>
  <c r="U246" i="2"/>
  <c r="W246" i="2" s="1"/>
  <c r="U431" i="2"/>
  <c r="W431" i="2" s="1"/>
  <c r="U108" i="2"/>
  <c r="W108" i="2" s="1"/>
  <c r="U110" i="2"/>
  <c r="W110" i="2" s="1"/>
  <c r="U118" i="2"/>
  <c r="W118" i="2" s="1"/>
  <c r="D139" i="2"/>
  <c r="J152" i="2"/>
  <c r="U152" i="2" s="1"/>
  <c r="W152" i="2" s="1"/>
  <c r="J418" i="2"/>
  <c r="U476" i="2"/>
  <c r="W476" i="2" s="1"/>
  <c r="U480" i="2"/>
  <c r="W480" i="2" s="1"/>
  <c r="J486" i="2"/>
  <c r="W697" i="2"/>
  <c r="AA697" i="2"/>
  <c r="T739" i="2"/>
  <c r="AA739" i="2" s="1"/>
  <c r="W742" i="2"/>
  <c r="N806" i="2"/>
  <c r="W816" i="2"/>
  <c r="K818" i="2"/>
  <c r="K817" i="2" s="1"/>
  <c r="H841" i="2"/>
  <c r="P886" i="2"/>
  <c r="AA886" i="2" s="1"/>
  <c r="AA887" i="2"/>
  <c r="K898" i="2"/>
  <c r="O898" i="2"/>
  <c r="O897" i="2" s="1"/>
  <c r="S898" i="2"/>
  <c r="S897" i="2" s="1"/>
  <c r="E898" i="2"/>
  <c r="E897" i="2" s="1"/>
  <c r="F9" i="2"/>
  <c r="U123" i="2"/>
  <c r="W123" i="2" s="1"/>
  <c r="U144" i="2"/>
  <c r="W144" i="2" s="1"/>
  <c r="U154" i="2"/>
  <c r="W154" i="2" s="1"/>
  <c r="U156" i="2"/>
  <c r="W156" i="2" s="1"/>
  <c r="U158" i="2"/>
  <c r="W158" i="2" s="1"/>
  <c r="U164" i="2"/>
  <c r="W164" i="2" s="1"/>
  <c r="U194" i="2"/>
  <c r="W194" i="2" s="1"/>
  <c r="U209" i="2"/>
  <c r="W209" i="2" s="1"/>
  <c r="U213" i="2"/>
  <c r="W213" i="2" s="1"/>
  <c r="U222" i="2"/>
  <c r="W222" i="2" s="1"/>
  <c r="F246" i="2"/>
  <c r="U251" i="2"/>
  <c r="W251" i="2" s="1"/>
  <c r="AA251" i="2"/>
  <c r="U278" i="2"/>
  <c r="W278" i="2" s="1"/>
  <c r="U420" i="2"/>
  <c r="W420" i="2" s="1"/>
  <c r="U441" i="2"/>
  <c r="W441" i="2" s="1"/>
  <c r="AA441" i="2"/>
  <c r="U449" i="2"/>
  <c r="W449" i="2" s="1"/>
  <c r="AA449" i="2"/>
  <c r="U524" i="2"/>
  <c r="W524" i="2" s="1"/>
  <c r="X524" i="2" s="1"/>
  <c r="Y524" i="2" s="1"/>
  <c r="U529" i="2"/>
  <c r="W529" i="2" s="1"/>
  <c r="X529" i="2" s="1"/>
  <c r="Y529" i="2" s="1"/>
  <c r="U565" i="2"/>
  <c r="W565" i="2" s="1"/>
  <c r="U97" i="2"/>
  <c r="W97" i="2" s="1"/>
  <c r="AA97" i="2"/>
  <c r="U153" i="2"/>
  <c r="W153" i="2" s="1"/>
  <c r="AA153" i="2"/>
  <c r="U157" i="2"/>
  <c r="W157" i="2" s="1"/>
  <c r="AA157" i="2"/>
  <c r="U195" i="2"/>
  <c r="W195" i="2" s="1"/>
  <c r="AA195" i="2"/>
  <c r="U199" i="2"/>
  <c r="W199" i="2" s="1"/>
  <c r="AA199" i="2"/>
  <c r="U234" i="2"/>
  <c r="W234" i="2" s="1"/>
  <c r="AA234" i="2"/>
  <c r="U367" i="2"/>
  <c r="W367" i="2" s="1"/>
  <c r="F431" i="2"/>
  <c r="U558" i="2"/>
  <c r="W558" i="2" s="1"/>
  <c r="AA558" i="2"/>
  <c r="AF152" i="5"/>
  <c r="AL152" i="5"/>
  <c r="AF144" i="5"/>
  <c r="AL144" i="5"/>
  <c r="AF133" i="5"/>
  <c r="AH133" i="5" s="1"/>
  <c r="AL133" i="5"/>
  <c r="AF125" i="5"/>
  <c r="AL125" i="5"/>
  <c r="AF107" i="5"/>
  <c r="AH107" i="5" s="1"/>
  <c r="AL107" i="5"/>
  <c r="AF100" i="5"/>
  <c r="AH100" i="5" s="1"/>
  <c r="AL100" i="5"/>
  <c r="AF52" i="5"/>
  <c r="AH52" i="5" s="1"/>
  <c r="AL52" i="5"/>
  <c r="E94" i="2"/>
  <c r="Y139" i="2"/>
  <c r="K151" i="2"/>
  <c r="K150" i="2" s="1"/>
  <c r="O151" i="2"/>
  <c r="O150" i="2" s="1"/>
  <c r="F209" i="2"/>
  <c r="U218" i="2"/>
  <c r="W218" i="2" s="1"/>
  <c r="N232" i="2"/>
  <c r="N231" i="2" s="1"/>
  <c r="H268" i="2"/>
  <c r="U296" i="2"/>
  <c r="W296" i="2" s="1"/>
  <c r="U300" i="2"/>
  <c r="W300" i="2" s="1"/>
  <c r="R474" i="2"/>
  <c r="R473" i="2" s="1"/>
  <c r="K510" i="2"/>
  <c r="O510" i="2"/>
  <c r="S510" i="2"/>
  <c r="H578" i="2"/>
  <c r="W784" i="2"/>
  <c r="AF81" i="5"/>
  <c r="AH81" i="5" s="1"/>
  <c r="AL81" i="5"/>
  <c r="AF71" i="5"/>
  <c r="AH71" i="5" s="1"/>
  <c r="AL71" i="5"/>
  <c r="AF40" i="5"/>
  <c r="AH40" i="5" s="1"/>
  <c r="AL40" i="5"/>
  <c r="AF22" i="5"/>
  <c r="AH22" i="5" s="1"/>
  <c r="AL22" i="5"/>
  <c r="AF51" i="5"/>
  <c r="AH51" i="5" s="1"/>
  <c r="AF36" i="5"/>
  <c r="AH36" i="5" s="1"/>
  <c r="P175" i="2"/>
  <c r="N220" i="2"/>
  <c r="R220" i="2"/>
  <c r="O232" i="2"/>
  <c r="O231" i="2" s="1"/>
  <c r="O256" i="2"/>
  <c r="O255" i="2" s="1"/>
  <c r="U295" i="2"/>
  <c r="W295" i="2" s="1"/>
  <c r="U464" i="2"/>
  <c r="W464" i="2" s="1"/>
  <c r="O498" i="2"/>
  <c r="U528" i="2"/>
  <c r="W528" i="2" s="1"/>
  <c r="X528" i="2" s="1"/>
  <c r="Y528" i="2" s="1"/>
  <c r="U548" i="2"/>
  <c r="W548" i="2" s="1"/>
  <c r="X548" i="2" s="1"/>
  <c r="Y548" i="2" s="1"/>
  <c r="Q738" i="2"/>
  <c r="Q737" i="2" s="1"/>
  <c r="L841" i="2"/>
  <c r="P841" i="2"/>
  <c r="M886" i="2"/>
  <c r="Q886" i="2"/>
  <c r="D898" i="2"/>
  <c r="D897" i="2" s="1"/>
  <c r="AG111" i="5"/>
  <c r="AG129" i="5"/>
  <c r="AG128" i="5" s="1"/>
  <c r="AF167" i="5"/>
  <c r="AH167" i="5" s="1"/>
  <c r="AL167" i="5"/>
  <c r="AF155" i="5"/>
  <c r="AL155" i="5"/>
  <c r="AF138" i="5"/>
  <c r="AH138" i="5" s="1"/>
  <c r="AL138" i="5"/>
  <c r="AF116" i="5"/>
  <c r="AL116" i="5"/>
  <c r="AF64" i="5"/>
  <c r="AH64" i="5" s="1"/>
  <c r="AL64" i="5"/>
  <c r="AF50" i="5"/>
  <c r="AH50" i="5" s="1"/>
  <c r="AL50" i="5"/>
  <c r="AF46" i="5"/>
  <c r="AH46" i="5" s="1"/>
  <c r="AL46" i="5"/>
  <c r="AF43" i="5"/>
  <c r="AH43" i="5" s="1"/>
  <c r="AL43" i="5"/>
  <c r="AF39" i="5"/>
  <c r="AH39" i="5" s="1"/>
  <c r="AF33" i="5"/>
  <c r="AL33" i="5"/>
  <c r="AF27" i="5"/>
  <c r="AL27" i="5"/>
  <c r="AF21" i="5"/>
  <c r="AH21" i="5" s="1"/>
  <c r="AL21" i="5"/>
  <c r="AF94" i="5"/>
  <c r="AH94" i="5" s="1"/>
  <c r="F108" i="2"/>
  <c r="F144" i="2"/>
  <c r="U177" i="2"/>
  <c r="W177" i="2" s="1"/>
  <c r="U185" i="2"/>
  <c r="W185" i="2" s="1"/>
  <c r="J244" i="2"/>
  <c r="F244" i="2" s="1"/>
  <c r="E232" i="2"/>
  <c r="E231" i="2" s="1"/>
  <c r="U279" i="2"/>
  <c r="W279" i="2" s="1"/>
  <c r="N313" i="2"/>
  <c r="N312" i="2" s="1"/>
  <c r="K337" i="2"/>
  <c r="S337" i="2"/>
  <c r="U521" i="2"/>
  <c r="W521" i="2" s="1"/>
  <c r="X521" i="2" s="1"/>
  <c r="Y521" i="2" s="1"/>
  <c r="W791" i="2"/>
  <c r="O886" i="2"/>
  <c r="U9" i="2"/>
  <c r="W9" i="2" s="1"/>
  <c r="AF153" i="5"/>
  <c r="AL153" i="5"/>
  <c r="AF145" i="5"/>
  <c r="AH145" i="5" s="1"/>
  <c r="AL145" i="5"/>
  <c r="AF137" i="5"/>
  <c r="AH137" i="5" s="1"/>
  <c r="AL137" i="5"/>
  <c r="AF126" i="5"/>
  <c r="AH126" i="5" s="1"/>
  <c r="AL126" i="5"/>
  <c r="AF102" i="5"/>
  <c r="AH102" i="5" s="1"/>
  <c r="AL102" i="5"/>
  <c r="AF93" i="5"/>
  <c r="AH93" i="5" s="1"/>
  <c r="AL93" i="5"/>
  <c r="AF59" i="5"/>
  <c r="AH59" i="5" s="1"/>
  <c r="AL59" i="5"/>
  <c r="AF49" i="5"/>
  <c r="AH49" i="5" s="1"/>
  <c r="AL49" i="5"/>
  <c r="AF32" i="5"/>
  <c r="AH32" i="5" s="1"/>
  <c r="AL32" i="5"/>
  <c r="Q139" i="2"/>
  <c r="I151" i="2"/>
  <c r="I150" i="2" s="1"/>
  <c r="Y151" i="2"/>
  <c r="Y150" i="2" s="1"/>
  <c r="J200" i="2"/>
  <c r="F200" i="2" s="1"/>
  <c r="U202" i="2"/>
  <c r="W202" i="2" s="1"/>
  <c r="X256" i="2"/>
  <c r="O313" i="2"/>
  <c r="O312" i="2" s="1"/>
  <c r="L349" i="2"/>
  <c r="F436" i="2"/>
  <c r="R555" i="2"/>
  <c r="R554" i="2" s="1"/>
  <c r="R679" i="2"/>
  <c r="T859" i="2"/>
  <c r="AA859" i="2" s="1"/>
  <c r="M853" i="2"/>
  <c r="F877" i="2"/>
  <c r="F891" i="2"/>
  <c r="M898" i="2"/>
  <c r="M897" i="2" s="1"/>
  <c r="Q898" i="2"/>
  <c r="Q897" i="2" s="1"/>
  <c r="AG117" i="5"/>
  <c r="AF164" i="5"/>
  <c r="AH164" i="5" s="1"/>
  <c r="AL164" i="5"/>
  <c r="AF162" i="5"/>
  <c r="AH162" i="5" s="1"/>
  <c r="AL162" i="5"/>
  <c r="AF121" i="5"/>
  <c r="AL121" i="5"/>
  <c r="AF122" i="5"/>
  <c r="AH122" i="5" s="1"/>
  <c r="AL122" i="5"/>
  <c r="AF80" i="5"/>
  <c r="AL80" i="5"/>
  <c r="AG73" i="5"/>
  <c r="AF157" i="5"/>
  <c r="AF139" i="5"/>
  <c r="AF45" i="5"/>
  <c r="AH45" i="5" s="1"/>
  <c r="E139" i="2"/>
  <c r="P139" i="2"/>
  <c r="V139" i="2"/>
  <c r="S255" i="2"/>
  <c r="U306" i="2"/>
  <c r="W306" i="2" s="1"/>
  <c r="F306" i="2"/>
  <c r="F892" i="2"/>
  <c r="N898" i="2"/>
  <c r="N897" i="2" s="1"/>
  <c r="F247" i="2"/>
  <c r="U247" i="2"/>
  <c r="W247" i="2" s="1"/>
  <c r="H256" i="2"/>
  <c r="J257" i="2"/>
  <c r="U51" i="2"/>
  <c r="W51" i="2" s="1"/>
  <c r="U27" i="2"/>
  <c r="W27" i="2" s="1"/>
  <c r="U20" i="2"/>
  <c r="W20" i="2" s="1"/>
  <c r="U15" i="2"/>
  <c r="W15" i="2" s="1"/>
  <c r="Y70" i="2"/>
  <c r="Y69" i="2" s="1"/>
  <c r="AF119" i="5"/>
  <c r="AF113" i="5"/>
  <c r="AH113" i="5" s="1"/>
  <c r="AF105" i="5"/>
  <c r="AH105" i="5" s="1"/>
  <c r="AF99" i="5"/>
  <c r="AH99" i="5" s="1"/>
  <c r="AF84" i="5"/>
  <c r="AF72" i="5"/>
  <c r="AH72" i="5" s="1"/>
  <c r="U99" i="2"/>
  <c r="W99" i="2" s="1"/>
  <c r="J100" i="2"/>
  <c r="D106" i="2"/>
  <c r="D93" i="2" s="1"/>
  <c r="D92" i="2" s="1"/>
  <c r="T107" i="2"/>
  <c r="AA107" i="2" s="1"/>
  <c r="K106" i="2"/>
  <c r="O106" i="2"/>
  <c r="M139" i="2"/>
  <c r="R151" i="2"/>
  <c r="R150" i="2" s="1"/>
  <c r="O187" i="2"/>
  <c r="O174" i="2" s="1"/>
  <c r="O173" i="2" s="1"/>
  <c r="M232" i="2"/>
  <c r="M231" i="2" s="1"/>
  <c r="Q232" i="2"/>
  <c r="Q231" i="2" s="1"/>
  <c r="X232" i="2"/>
  <c r="X231" i="2" s="1"/>
  <c r="P268" i="2"/>
  <c r="S336" i="2"/>
  <c r="S335" i="2" s="1"/>
  <c r="F901" i="2"/>
  <c r="U18" i="2"/>
  <c r="W18" i="2" s="1"/>
  <c r="AF109" i="5"/>
  <c r="AH109" i="5" s="1"/>
  <c r="AF104" i="5"/>
  <c r="AH104" i="5" s="1"/>
  <c r="AF35" i="5"/>
  <c r="AH35" i="5" s="1"/>
  <c r="AF75" i="5"/>
  <c r="AH75" i="5" s="1"/>
  <c r="U148" i="2"/>
  <c r="W148" i="2" s="1"/>
  <c r="F148" i="2"/>
  <c r="S174" i="2"/>
  <c r="E175" i="2"/>
  <c r="V175" i="2"/>
  <c r="D187" i="2"/>
  <c r="D174" i="2" s="1"/>
  <c r="U211" i="2"/>
  <c r="W211" i="2" s="1"/>
  <c r="I232" i="2"/>
  <c r="I231" i="2" s="1"/>
  <c r="Y232" i="2"/>
  <c r="Y231" i="2" s="1"/>
  <c r="U238" i="2"/>
  <c r="W238" i="2" s="1"/>
  <c r="M256" i="2"/>
  <c r="Q256" i="2"/>
  <c r="U263" i="2"/>
  <c r="W263" i="2" s="1"/>
  <c r="M313" i="2"/>
  <c r="M312" i="2" s="1"/>
  <c r="Q313" i="2"/>
  <c r="Q312" i="2" s="1"/>
  <c r="X313" i="2"/>
  <c r="X312" i="2" s="1"/>
  <c r="U324" i="2"/>
  <c r="W324" i="2" s="1"/>
  <c r="J499" i="2"/>
  <c r="H498" i="2"/>
  <c r="F681" i="2"/>
  <c r="I680" i="2"/>
  <c r="I679" i="2" s="1"/>
  <c r="N841" i="2"/>
  <c r="R841" i="2"/>
  <c r="Q853" i="2"/>
  <c r="I898" i="2"/>
  <c r="I897" i="2" s="1"/>
  <c r="R898" i="2"/>
  <c r="R897" i="2" s="1"/>
  <c r="AF65" i="5"/>
  <c r="AH65" i="5" s="1"/>
  <c r="AF62" i="5"/>
  <c r="AH62" i="5" s="1"/>
  <c r="AF55" i="5"/>
  <c r="AH55" i="5" s="1"/>
  <c r="AF41" i="5"/>
  <c r="AH41" i="5" s="1"/>
  <c r="F102" i="2"/>
  <c r="E106" i="2"/>
  <c r="V106" i="2"/>
  <c r="X139" i="2"/>
  <c r="U169" i="2"/>
  <c r="W169" i="2" s="1"/>
  <c r="M175" i="2"/>
  <c r="Q175" i="2"/>
  <c r="U179" i="2"/>
  <c r="W179" i="2" s="1"/>
  <c r="T181" i="2"/>
  <c r="AA181" i="2" s="1"/>
  <c r="E187" i="2"/>
  <c r="V187" i="2"/>
  <c r="U207" i="2"/>
  <c r="W207" i="2" s="1"/>
  <c r="T212" i="2"/>
  <c r="AA212" i="2" s="1"/>
  <c r="D232" i="2"/>
  <c r="D231" i="2" s="1"/>
  <c r="T249" i="2"/>
  <c r="AA249" i="2" s="1"/>
  <c r="N256" i="2"/>
  <c r="R256" i="2"/>
  <c r="R255" i="2" s="1"/>
  <c r="R254" i="2" s="1"/>
  <c r="Y256" i="2"/>
  <c r="Y255" i="2" s="1"/>
  <c r="E268" i="2"/>
  <c r="L268" i="2"/>
  <c r="V268" i="2"/>
  <c r="U311" i="2"/>
  <c r="W311" i="2" s="1"/>
  <c r="I313" i="2"/>
  <c r="I312" i="2" s="1"/>
  <c r="Y313" i="2"/>
  <c r="Y312" i="2" s="1"/>
  <c r="L429" i="2"/>
  <c r="P429" i="2"/>
  <c r="V429" i="2"/>
  <c r="M738" i="2"/>
  <c r="M737" i="2" s="1"/>
  <c r="I841" i="2"/>
  <c r="F876" i="2"/>
  <c r="K886" i="2"/>
  <c r="S886" i="2"/>
  <c r="AF131" i="5"/>
  <c r="AF120" i="5"/>
  <c r="AF88" i="5"/>
  <c r="AF85" i="5"/>
  <c r="AH85" i="5" s="1"/>
  <c r="AF61" i="5"/>
  <c r="AH61" i="5" s="1"/>
  <c r="AF54" i="5"/>
  <c r="AH54" i="5" s="1"/>
  <c r="AF31" i="5"/>
  <c r="M94" i="2"/>
  <c r="Q94" i="2"/>
  <c r="M106" i="2"/>
  <c r="Q106" i="2"/>
  <c r="T119" i="2"/>
  <c r="AA119" i="2" s="1"/>
  <c r="U128" i="2"/>
  <c r="W128" i="2" s="1"/>
  <c r="U134" i="2"/>
  <c r="W134" i="2" s="1"/>
  <c r="U138" i="2"/>
  <c r="W138" i="2" s="1"/>
  <c r="I139" i="2"/>
  <c r="R139" i="2"/>
  <c r="T145" i="2"/>
  <c r="AA145" i="2" s="1"/>
  <c r="U146" i="2"/>
  <c r="W146" i="2" s="1"/>
  <c r="U159" i="2"/>
  <c r="W159" i="2" s="1"/>
  <c r="U167" i="2"/>
  <c r="W167" i="2" s="1"/>
  <c r="U170" i="2"/>
  <c r="W170" i="2" s="1"/>
  <c r="I175" i="2"/>
  <c r="N175" i="2"/>
  <c r="N174" i="2" s="1"/>
  <c r="N173" i="2" s="1"/>
  <c r="R175" i="2"/>
  <c r="R174" i="2" s="1"/>
  <c r="R173" i="2" s="1"/>
  <c r="U178" i="2"/>
  <c r="W178" i="2" s="1"/>
  <c r="J188" i="2"/>
  <c r="M187" i="2"/>
  <c r="Q187" i="2"/>
  <c r="U206" i="2"/>
  <c r="W206" i="2" s="1"/>
  <c r="U215" i="2"/>
  <c r="W215" i="2" s="1"/>
  <c r="U217" i="2"/>
  <c r="W217" i="2" s="1"/>
  <c r="I220" i="2"/>
  <c r="Y220" i="2"/>
  <c r="P232" i="2"/>
  <c r="P231" i="2" s="1"/>
  <c r="E256" i="2"/>
  <c r="M268" i="2"/>
  <c r="Q268" i="2"/>
  <c r="U286" i="2"/>
  <c r="W286" i="2" s="1"/>
  <c r="M301" i="2"/>
  <c r="Q301" i="2"/>
  <c r="X301" i="2"/>
  <c r="T307" i="2"/>
  <c r="AA307" i="2" s="1"/>
  <c r="U308" i="2"/>
  <c r="W308" i="2" s="1"/>
  <c r="D313" i="2"/>
  <c r="D312" i="2" s="1"/>
  <c r="U315" i="2"/>
  <c r="W315" i="2" s="1"/>
  <c r="U320" i="2"/>
  <c r="W320" i="2" s="1"/>
  <c r="I337" i="2"/>
  <c r="J338" i="2"/>
  <c r="O497" i="2"/>
  <c r="E510" i="2"/>
  <c r="L510" i="2"/>
  <c r="V510" i="2"/>
  <c r="S773" i="2"/>
  <c r="W851" i="2"/>
  <c r="F851" i="2"/>
  <c r="U332" i="2"/>
  <c r="W332" i="2" s="1"/>
  <c r="D337" i="2"/>
  <c r="D336" i="2" s="1"/>
  <c r="D335" i="2" s="1"/>
  <c r="E349" i="2"/>
  <c r="E336" i="2" s="1"/>
  <c r="E335" i="2" s="1"/>
  <c r="V349" i="2"/>
  <c r="V336" i="2" s="1"/>
  <c r="V335" i="2" s="1"/>
  <c r="U379" i="2"/>
  <c r="W379" i="2" s="1"/>
  <c r="U391" i="2"/>
  <c r="W391" i="2" s="1"/>
  <c r="U413" i="2"/>
  <c r="W413" i="2" s="1"/>
  <c r="T442" i="2"/>
  <c r="AA442" i="2" s="1"/>
  <c r="U447" i="2"/>
  <c r="W447" i="2" s="1"/>
  <c r="U455" i="2"/>
  <c r="W455" i="2" s="1"/>
  <c r="U459" i="2"/>
  <c r="W459" i="2" s="1"/>
  <c r="T463" i="2"/>
  <c r="AA463" i="2" s="1"/>
  <c r="I474" i="2"/>
  <c r="I473" i="2" s="1"/>
  <c r="U477" i="2"/>
  <c r="W477" i="2" s="1"/>
  <c r="U481" i="2"/>
  <c r="W481" i="2" s="1"/>
  <c r="M498" i="2"/>
  <c r="Q498" i="2"/>
  <c r="U502" i="2"/>
  <c r="W502" i="2" s="1"/>
  <c r="X502" i="2" s="1"/>
  <c r="Y502" i="2" s="1"/>
  <c r="M510" i="2"/>
  <c r="Q510" i="2"/>
  <c r="F524" i="2"/>
  <c r="J535" i="2"/>
  <c r="U537" i="2"/>
  <c r="W537" i="2" s="1"/>
  <c r="X537" i="2" s="1"/>
  <c r="Y537" i="2" s="1"/>
  <c r="M555" i="2"/>
  <c r="M554" i="2" s="1"/>
  <c r="Q555" i="2"/>
  <c r="Q554" i="2" s="1"/>
  <c r="F565" i="2"/>
  <c r="F598" i="2"/>
  <c r="M679" i="2"/>
  <c r="Q679" i="2"/>
  <c r="W725" i="2"/>
  <c r="E738" i="2"/>
  <c r="E737" i="2" s="1"/>
  <c r="L738" i="2"/>
  <c r="L737" i="2" s="1"/>
  <c r="P738" i="2"/>
  <c r="P737" i="2" s="1"/>
  <c r="L761" i="2"/>
  <c r="P761" i="2"/>
  <c r="V761" i="2"/>
  <c r="Q840" i="2"/>
  <c r="Q839" i="2" s="1"/>
  <c r="E841" i="2"/>
  <c r="F843" i="2"/>
  <c r="H853" i="2"/>
  <c r="F863" i="2"/>
  <c r="F869" i="2"/>
  <c r="F895" i="2"/>
  <c r="AF77" i="5"/>
  <c r="AH77" i="5" s="1"/>
  <c r="AG25" i="5"/>
  <c r="AG37" i="5"/>
  <c r="F357" i="2"/>
  <c r="M394" i="2"/>
  <c r="M393" i="2" s="1"/>
  <c r="Q394" i="2"/>
  <c r="Q393" i="2" s="1"/>
  <c r="X394" i="2"/>
  <c r="X393" i="2" s="1"/>
  <c r="I417" i="2"/>
  <c r="N417" i="2"/>
  <c r="R417" i="2"/>
  <c r="Y417" i="2"/>
  <c r="N429" i="2"/>
  <c r="R429" i="2"/>
  <c r="D498" i="2"/>
  <c r="I510" i="2"/>
  <c r="N510" i="2"/>
  <c r="N497" i="2" s="1"/>
  <c r="N496" i="2" s="1"/>
  <c r="R510" i="2"/>
  <c r="I555" i="2"/>
  <c r="I554" i="2" s="1"/>
  <c r="M637" i="2"/>
  <c r="M636" i="2" s="1"/>
  <c r="Q637" i="2"/>
  <c r="Q636" i="2" s="1"/>
  <c r="H761" i="2"/>
  <c r="J761" i="2" s="1"/>
  <c r="M761" i="2"/>
  <c r="M760" i="2" s="1"/>
  <c r="M759" i="2" s="1"/>
  <c r="Q761" i="2"/>
  <c r="Q760" i="2" s="1"/>
  <c r="Q759" i="2" s="1"/>
  <c r="V841" i="2"/>
  <c r="N853" i="2"/>
  <c r="R853" i="2"/>
  <c r="P898" i="2"/>
  <c r="AG82" i="5"/>
  <c r="H337" i="2"/>
  <c r="J337" i="2" s="1"/>
  <c r="U344" i="2"/>
  <c r="W344" i="2" s="1"/>
  <c r="I349" i="2"/>
  <c r="N349" i="2"/>
  <c r="N336" i="2" s="1"/>
  <c r="N335" i="2" s="1"/>
  <c r="R349" i="2"/>
  <c r="R336" i="2" s="1"/>
  <c r="R335" i="2" s="1"/>
  <c r="U380" i="2"/>
  <c r="W380" i="2" s="1"/>
  <c r="Y394" i="2"/>
  <c r="Y393" i="2" s="1"/>
  <c r="O416" i="2"/>
  <c r="D416" i="2"/>
  <c r="U419" i="2"/>
  <c r="W419" i="2" s="1"/>
  <c r="U424" i="2"/>
  <c r="W424" i="2" s="1"/>
  <c r="J425" i="2"/>
  <c r="U444" i="2"/>
  <c r="W444" i="2" s="1"/>
  <c r="U448" i="2"/>
  <c r="W448" i="2" s="1"/>
  <c r="J454" i="2"/>
  <c r="U465" i="2"/>
  <c r="W465" i="2" s="1"/>
  <c r="U488" i="2"/>
  <c r="W488" i="2" s="1"/>
  <c r="E497" i="2"/>
  <c r="E496" i="2" s="1"/>
  <c r="S498" i="2"/>
  <c r="S497" i="2" s="1"/>
  <c r="J504" i="2"/>
  <c r="F504" i="2" s="1"/>
  <c r="D510" i="2"/>
  <c r="J516" i="2"/>
  <c r="F516" i="2" s="1"/>
  <c r="U518" i="2"/>
  <c r="W518" i="2" s="1"/>
  <c r="X518" i="2" s="1"/>
  <c r="Y518" i="2" s="1"/>
  <c r="J523" i="2"/>
  <c r="U536" i="2"/>
  <c r="W536" i="2" s="1"/>
  <c r="X536" i="2" s="1"/>
  <c r="Y536" i="2" s="1"/>
  <c r="U540" i="2"/>
  <c r="W540" i="2" s="1"/>
  <c r="X540" i="2" s="1"/>
  <c r="Y540" i="2" s="1"/>
  <c r="U541" i="2"/>
  <c r="W541" i="2" s="1"/>
  <c r="X541" i="2" s="1"/>
  <c r="Y541" i="2" s="1"/>
  <c r="U561" i="2"/>
  <c r="W561" i="2" s="1"/>
  <c r="W696" i="2"/>
  <c r="M840" i="2"/>
  <c r="M839" i="2" s="1"/>
  <c r="W845" i="2"/>
  <c r="D853" i="2"/>
  <c r="K853" i="2"/>
  <c r="O853" i="2"/>
  <c r="S853" i="2"/>
  <c r="S840" i="2" s="1"/>
  <c r="S839" i="2" s="1"/>
  <c r="W857" i="2"/>
  <c r="F866" i="2"/>
  <c r="I886" i="2"/>
  <c r="AG19" i="5"/>
  <c r="AG18" i="5" s="1"/>
  <c r="AG56" i="5"/>
  <c r="AG149" i="5"/>
  <c r="E840" i="2"/>
  <c r="E839" i="2" s="1"/>
  <c r="P840" i="2"/>
  <c r="W855" i="2"/>
  <c r="W683" i="2"/>
  <c r="D555" i="2"/>
  <c r="D554" i="2" s="1"/>
  <c r="AG141" i="5"/>
  <c r="AG97" i="5"/>
  <c r="AG96" i="5" s="1"/>
  <c r="AG95" i="5" s="1"/>
  <c r="AG110" i="5"/>
  <c r="P106" i="2"/>
  <c r="J168" i="2"/>
  <c r="U190" i="2"/>
  <c r="W190" i="2" s="1"/>
  <c r="U197" i="2"/>
  <c r="W197" i="2" s="1"/>
  <c r="J212" i="2"/>
  <c r="U214" i="2"/>
  <c r="W214" i="2" s="1"/>
  <c r="U219" i="2"/>
  <c r="W219" i="2" s="1"/>
  <c r="F222" i="2"/>
  <c r="N255" i="2"/>
  <c r="N254" i="2" s="1"/>
  <c r="U294" i="2"/>
  <c r="W294" i="2" s="1"/>
  <c r="U298" i="2"/>
  <c r="W298" i="2" s="1"/>
  <c r="T302" i="2"/>
  <c r="AA302" i="2" s="1"/>
  <c r="T314" i="2"/>
  <c r="AA314" i="2" s="1"/>
  <c r="U327" i="2"/>
  <c r="W327" i="2" s="1"/>
  <c r="U328" i="2"/>
  <c r="W328" i="2" s="1"/>
  <c r="T330" i="2"/>
  <c r="AA330" i="2" s="1"/>
  <c r="U365" i="2"/>
  <c r="W365" i="2" s="1"/>
  <c r="U371" i="2"/>
  <c r="W371" i="2" s="1"/>
  <c r="U428" i="2"/>
  <c r="W428" i="2" s="1"/>
  <c r="J491" i="2"/>
  <c r="T499" i="2"/>
  <c r="AA499" i="2" s="1"/>
  <c r="U525" i="2"/>
  <c r="W525" i="2" s="1"/>
  <c r="X525" i="2" s="1"/>
  <c r="Y525" i="2" s="1"/>
  <c r="F529" i="2"/>
  <c r="T535" i="2"/>
  <c r="F536" i="2"/>
  <c r="T544" i="2"/>
  <c r="AA544" i="2" s="1"/>
  <c r="U553" i="2"/>
  <c r="W553" i="2" s="1"/>
  <c r="X553" i="2" s="1"/>
  <c r="Y553" i="2" s="1"/>
  <c r="O555" i="2"/>
  <c r="O554" i="2" s="1"/>
  <c r="W792" i="2"/>
  <c r="W804" i="2"/>
  <c r="T849" i="2"/>
  <c r="AA849" i="2" s="1"/>
  <c r="F857" i="2"/>
  <c r="F867" i="2"/>
  <c r="F875" i="2"/>
  <c r="F883" i="2"/>
  <c r="F910" i="2"/>
  <c r="V58" i="2"/>
  <c r="V93" i="2"/>
  <c r="F99" i="2"/>
  <c r="L94" i="2"/>
  <c r="P94" i="2"/>
  <c r="F123" i="2"/>
  <c r="U124" i="2"/>
  <c r="W124" i="2" s="1"/>
  <c r="U132" i="2"/>
  <c r="W132" i="2" s="1"/>
  <c r="U136" i="2"/>
  <c r="W136" i="2" s="1"/>
  <c r="U155" i="2"/>
  <c r="W155" i="2" s="1"/>
  <c r="F159" i="2"/>
  <c r="T160" i="2"/>
  <c r="AA160" i="2" s="1"/>
  <c r="U191" i="2"/>
  <c r="W191" i="2" s="1"/>
  <c r="T193" i="2"/>
  <c r="AA193" i="2" s="1"/>
  <c r="U242" i="2"/>
  <c r="W242" i="2" s="1"/>
  <c r="U250" i="2"/>
  <c r="W250" i="2" s="1"/>
  <c r="U266" i="2"/>
  <c r="W266" i="2" s="1"/>
  <c r="U272" i="2"/>
  <c r="W272" i="2" s="1"/>
  <c r="T274" i="2"/>
  <c r="AA274" i="2" s="1"/>
  <c r="U275" i="2"/>
  <c r="W275" i="2" s="1"/>
  <c r="U280" i="2"/>
  <c r="W280" i="2" s="1"/>
  <c r="U283" i="2"/>
  <c r="W283" i="2" s="1"/>
  <c r="U288" i="2"/>
  <c r="W288" i="2" s="1"/>
  <c r="T293" i="2"/>
  <c r="AA293" i="2" s="1"/>
  <c r="F294" i="2"/>
  <c r="U303" i="2"/>
  <c r="W303" i="2" s="1"/>
  <c r="F315" i="2"/>
  <c r="U318" i="2"/>
  <c r="W318" i="2" s="1"/>
  <c r="U331" i="2"/>
  <c r="W331" i="2" s="1"/>
  <c r="K349" i="2"/>
  <c r="O349" i="2"/>
  <c r="U404" i="2"/>
  <c r="W404" i="2" s="1"/>
  <c r="U432" i="2"/>
  <c r="W432" i="2" s="1"/>
  <c r="H429" i="2"/>
  <c r="U445" i="2"/>
  <c r="W445" i="2" s="1"/>
  <c r="T454" i="2"/>
  <c r="AA454" i="2" s="1"/>
  <c r="F455" i="2"/>
  <c r="R497" i="2"/>
  <c r="R496" i="2" s="1"/>
  <c r="U514" i="2"/>
  <c r="W514" i="2" s="1"/>
  <c r="X514" i="2" s="1"/>
  <c r="Y514" i="2" s="1"/>
  <c r="T516" i="2"/>
  <c r="U526" i="2"/>
  <c r="W526" i="2" s="1"/>
  <c r="X526" i="2" s="1"/>
  <c r="Y526" i="2" s="1"/>
  <c r="U562" i="2"/>
  <c r="W562" i="2" s="1"/>
  <c r="T564" i="2"/>
  <c r="AA564" i="2" s="1"/>
  <c r="U566" i="2"/>
  <c r="W566" i="2" s="1"/>
  <c r="D840" i="2"/>
  <c r="D839" i="2" s="1"/>
  <c r="F885" i="2"/>
  <c r="N106" i="2"/>
  <c r="R106" i="2"/>
  <c r="U149" i="2"/>
  <c r="W149" i="2" s="1"/>
  <c r="U166" i="2"/>
  <c r="W166" i="2" s="1"/>
  <c r="J181" i="2"/>
  <c r="U181" i="2" s="1"/>
  <c r="W181" i="2" s="1"/>
  <c r="U186" i="2"/>
  <c r="W186" i="2" s="1"/>
  <c r="U198" i="2"/>
  <c r="W198" i="2" s="1"/>
  <c r="U235" i="2"/>
  <c r="W235" i="2" s="1"/>
  <c r="F242" i="2"/>
  <c r="S254" i="2"/>
  <c r="U304" i="2"/>
  <c r="W304" i="2" s="1"/>
  <c r="O337" i="2"/>
  <c r="U361" i="2"/>
  <c r="W361" i="2" s="1"/>
  <c r="U377" i="2"/>
  <c r="W377" i="2" s="1"/>
  <c r="U421" i="2"/>
  <c r="W421" i="2" s="1"/>
  <c r="U427" i="2"/>
  <c r="W427" i="2" s="1"/>
  <c r="U433" i="2"/>
  <c r="W433" i="2" s="1"/>
  <c r="U440" i="2"/>
  <c r="W440" i="2" s="1"/>
  <c r="U456" i="2"/>
  <c r="W456" i="2" s="1"/>
  <c r="U460" i="2"/>
  <c r="W460" i="2" s="1"/>
  <c r="U467" i="2"/>
  <c r="W467" i="2" s="1"/>
  <c r="U479" i="2"/>
  <c r="W479" i="2" s="1"/>
  <c r="U484" i="2"/>
  <c r="W484" i="2" s="1"/>
  <c r="N474" i="2"/>
  <c r="N473" i="2" s="1"/>
  <c r="F488" i="2"/>
  <c r="U492" i="2"/>
  <c r="W492" i="2" s="1"/>
  <c r="T504" i="2"/>
  <c r="AA504" i="2" s="1"/>
  <c r="U538" i="2"/>
  <c r="W538" i="2" s="1"/>
  <c r="X538" i="2" s="1"/>
  <c r="Y538" i="2" s="1"/>
  <c r="U546" i="2"/>
  <c r="W546" i="2" s="1"/>
  <c r="X546" i="2" s="1"/>
  <c r="Y546" i="2" s="1"/>
  <c r="H592" i="2"/>
  <c r="F643" i="2"/>
  <c r="W735" i="2"/>
  <c r="F776" i="2"/>
  <c r="W828" i="2"/>
  <c r="W832" i="2"/>
  <c r="T847" i="2"/>
  <c r="AA847" i="2" s="1"/>
  <c r="T853" i="2"/>
  <c r="F871" i="2"/>
  <c r="E93" i="2"/>
  <c r="E92" i="2" s="1"/>
  <c r="U98" i="2"/>
  <c r="W98" i="2" s="1"/>
  <c r="U103" i="2"/>
  <c r="W103" i="2" s="1"/>
  <c r="U111" i="2"/>
  <c r="W111" i="2" s="1"/>
  <c r="U117" i="2"/>
  <c r="W117" i="2" s="1"/>
  <c r="J131" i="2"/>
  <c r="F131" i="2" s="1"/>
  <c r="U133" i="2"/>
  <c r="W133" i="2" s="1"/>
  <c r="U137" i="2"/>
  <c r="W137" i="2" s="1"/>
  <c r="U165" i="2"/>
  <c r="W165" i="2" s="1"/>
  <c r="U182" i="2"/>
  <c r="W182" i="2" s="1"/>
  <c r="T188" i="2"/>
  <c r="T210" i="2"/>
  <c r="AA210" i="2" s="1"/>
  <c r="T221" i="2"/>
  <c r="AA221" i="2" s="1"/>
  <c r="U230" i="2"/>
  <c r="W230" i="2" s="1"/>
  <c r="J249" i="2"/>
  <c r="F249" i="2" s="1"/>
  <c r="U258" i="2"/>
  <c r="W258" i="2" s="1"/>
  <c r="U259" i="2"/>
  <c r="W259" i="2" s="1"/>
  <c r="J262" i="2"/>
  <c r="U267" i="2"/>
  <c r="W267" i="2" s="1"/>
  <c r="T269" i="2"/>
  <c r="AA269" i="2" s="1"/>
  <c r="J274" i="2"/>
  <c r="U274" i="2" s="1"/>
  <c r="W274" i="2" s="1"/>
  <c r="F278" i="2"/>
  <c r="U282" i="2"/>
  <c r="W282" i="2" s="1"/>
  <c r="F286" i="2"/>
  <c r="U409" i="2"/>
  <c r="W409" i="2" s="1"/>
  <c r="S429" i="2"/>
  <c r="U457" i="2"/>
  <c r="W457" i="2" s="1"/>
  <c r="U461" i="2"/>
  <c r="W461" i="2" s="1"/>
  <c r="U472" i="2"/>
  <c r="W472" i="2" s="1"/>
  <c r="T475" i="2"/>
  <c r="AA475" i="2" s="1"/>
  <c r="K474" i="2"/>
  <c r="K473" i="2" s="1"/>
  <c r="O474" i="2"/>
  <c r="O473" i="2" s="1"/>
  <c r="S474" i="2"/>
  <c r="S473" i="2" s="1"/>
  <c r="F492" i="2"/>
  <c r="U508" i="2"/>
  <c r="W508" i="2" s="1"/>
  <c r="X508" i="2" s="1"/>
  <c r="Y508" i="2" s="1"/>
  <c r="U509" i="2"/>
  <c r="W509" i="2" s="1"/>
  <c r="X509" i="2" s="1"/>
  <c r="Y509" i="2" s="1"/>
  <c r="T511" i="2"/>
  <c r="AA511" i="2" s="1"/>
  <c r="J564" i="2"/>
  <c r="U564" i="2" s="1"/>
  <c r="W564" i="2" s="1"/>
  <c r="N679" i="2"/>
  <c r="W757" i="2"/>
  <c r="K773" i="2"/>
  <c r="W808" i="2"/>
  <c r="I853" i="2"/>
  <c r="I840" i="2" s="1"/>
  <c r="I839" i="2" s="1"/>
  <c r="P349" i="2"/>
  <c r="H693" i="2"/>
  <c r="AF78" i="5"/>
  <c r="AH78" i="5" s="1"/>
  <c r="AF76" i="5"/>
  <c r="AH76" i="5" s="1"/>
  <c r="L578" i="2"/>
  <c r="P578" i="2"/>
  <c r="K382" i="2"/>
  <c r="U54" i="2"/>
  <c r="F861" i="2"/>
  <c r="T841" i="2"/>
  <c r="K840" i="2"/>
  <c r="O840" i="2"/>
  <c r="T842" i="2"/>
  <c r="W844" i="2"/>
  <c r="W846" i="2"/>
  <c r="W848" i="2"/>
  <c r="W850" i="2"/>
  <c r="W852" i="2"/>
  <c r="T854" i="2"/>
  <c r="W856" i="2"/>
  <c r="W858" i="2"/>
  <c r="H886" i="2"/>
  <c r="L886" i="2"/>
  <c r="H898" i="2"/>
  <c r="J898" i="2" s="1"/>
  <c r="L898" i="2"/>
  <c r="L897" i="2" s="1"/>
  <c r="F842" i="2"/>
  <c r="F854" i="2"/>
  <c r="T796" i="2"/>
  <c r="AA796" i="2" s="1"/>
  <c r="W825" i="2"/>
  <c r="E818" i="2"/>
  <c r="E817" i="2" s="1"/>
  <c r="W820" i="2"/>
  <c r="W833" i="2"/>
  <c r="W836" i="2"/>
  <c r="I773" i="2"/>
  <c r="W733" i="2"/>
  <c r="O726" i="2"/>
  <c r="W731" i="2"/>
  <c r="I693" i="2"/>
  <c r="N578" i="2"/>
  <c r="R578" i="2"/>
  <c r="F588" i="2"/>
  <c r="D592" i="2"/>
  <c r="F617" i="2"/>
  <c r="AA649" i="2"/>
  <c r="S637" i="2"/>
  <c r="S636" i="2" s="1"/>
  <c r="I578" i="2"/>
  <c r="AA626" i="2"/>
  <c r="AA631" i="2"/>
  <c r="F593" i="2"/>
  <c r="F603" i="2"/>
  <c r="F611" i="2"/>
  <c r="E637" i="2"/>
  <c r="E636" i="2" s="1"/>
  <c r="AA638" i="2"/>
  <c r="P637" i="2"/>
  <c r="P636" i="2" s="1"/>
  <c r="V637" i="2"/>
  <c r="V636" i="2" s="1"/>
  <c r="V760" i="2"/>
  <c r="V759" i="2" s="1"/>
  <c r="V578" i="2"/>
  <c r="V577" i="2" s="1"/>
  <c r="I592" i="2"/>
  <c r="N592" i="2"/>
  <c r="R592" i="2"/>
  <c r="AA615" i="2"/>
  <c r="D637" i="2"/>
  <c r="D636" i="2" s="1"/>
  <c r="F639" i="2"/>
  <c r="F647" i="2"/>
  <c r="F654" i="2"/>
  <c r="H679" i="2"/>
  <c r="J679" i="2" s="1"/>
  <c r="O679" i="2"/>
  <c r="S679" i="2"/>
  <c r="S678" i="2" s="1"/>
  <c r="D679" i="2"/>
  <c r="W690" i="2"/>
  <c r="O693" i="2"/>
  <c r="E693" i="2"/>
  <c r="L693" i="2"/>
  <c r="P693" i="2"/>
  <c r="V693" i="2"/>
  <c r="E726" i="2"/>
  <c r="L726" i="2"/>
  <c r="P726" i="2"/>
  <c r="V726" i="2"/>
  <c r="H738" i="2"/>
  <c r="J738" i="2" s="1"/>
  <c r="D738" i="2"/>
  <c r="D737" i="2" s="1"/>
  <c r="W741" i="2"/>
  <c r="W744" i="2"/>
  <c r="F747" i="2"/>
  <c r="O761" i="2"/>
  <c r="E761" i="2"/>
  <c r="W763" i="2"/>
  <c r="W764" i="2"/>
  <c r="T769" i="2"/>
  <c r="AA769" i="2" s="1"/>
  <c r="H773" i="2"/>
  <c r="J773" i="2" s="1"/>
  <c r="E773" i="2"/>
  <c r="W775" i="2"/>
  <c r="W788" i="2"/>
  <c r="W800" i="2"/>
  <c r="F808" i="2"/>
  <c r="W815" i="2"/>
  <c r="O818" i="2"/>
  <c r="W821" i="2"/>
  <c r="W829" i="2"/>
  <c r="E578" i="2"/>
  <c r="E577" i="2" s="1"/>
  <c r="E576" i="2" s="1"/>
  <c r="M592" i="2"/>
  <c r="Q592" i="2"/>
  <c r="Q577" i="2" s="1"/>
  <c r="Q576" i="2" s="1"/>
  <c r="AA617" i="2"/>
  <c r="I637" i="2"/>
  <c r="I636" i="2" s="1"/>
  <c r="N637" i="2"/>
  <c r="N636" i="2" s="1"/>
  <c r="R637" i="2"/>
  <c r="R636" i="2" s="1"/>
  <c r="F649" i="2"/>
  <c r="W682" i="2"/>
  <c r="T716" i="2"/>
  <c r="AA716" i="2" s="1"/>
  <c r="W728" i="2"/>
  <c r="W729" i="2"/>
  <c r="D761" i="2"/>
  <c r="W768" i="2"/>
  <c r="W772" i="2"/>
  <c r="O773" i="2"/>
  <c r="D773" i="2"/>
  <c r="N773" i="2"/>
  <c r="N760" i="2" s="1"/>
  <c r="N759" i="2" s="1"/>
  <c r="R773" i="2"/>
  <c r="W780" i="2"/>
  <c r="I806" i="2"/>
  <c r="R806" i="2"/>
  <c r="K806" i="2"/>
  <c r="K760" i="2" s="1"/>
  <c r="K759" i="2" s="1"/>
  <c r="O806" i="2"/>
  <c r="S806" i="2"/>
  <c r="D818" i="2"/>
  <c r="D817" i="2" s="1"/>
  <c r="W824" i="2"/>
  <c r="T694" i="2"/>
  <c r="AA694" i="2" s="1"/>
  <c r="M726" i="2"/>
  <c r="M678" i="2" s="1"/>
  <c r="M677" i="2" s="1"/>
  <c r="Q726" i="2"/>
  <c r="W748" i="2"/>
  <c r="W785" i="2"/>
  <c r="W789" i="2"/>
  <c r="W797" i="2"/>
  <c r="W801" i="2"/>
  <c r="T827" i="2"/>
  <c r="AA827" i="2" s="1"/>
  <c r="W684" i="2"/>
  <c r="T689" i="2"/>
  <c r="AA689" i="2" s="1"/>
  <c r="F690" i="2"/>
  <c r="F696" i="2"/>
  <c r="T699" i="2"/>
  <c r="AA699" i="2" s="1"/>
  <c r="W700" i="2"/>
  <c r="F709" i="2"/>
  <c r="T718" i="2"/>
  <c r="AA718" i="2" s="1"/>
  <c r="F722" i="2"/>
  <c r="F725" i="2"/>
  <c r="H726" i="2"/>
  <c r="T727" i="2"/>
  <c r="AA727" i="2" s="1"/>
  <c r="F728" i="2"/>
  <c r="W736" i="2"/>
  <c r="F741" i="2"/>
  <c r="F742" i="2"/>
  <c r="W746" i="2"/>
  <c r="T750" i="2"/>
  <c r="AA750" i="2" s="1"/>
  <c r="W751" i="2"/>
  <c r="W756" i="2"/>
  <c r="F767" i="2"/>
  <c r="W771" i="2"/>
  <c r="F784" i="2"/>
  <c r="W787" i="2"/>
  <c r="W799" i="2"/>
  <c r="F816" i="2"/>
  <c r="W823" i="2"/>
  <c r="F828" i="2"/>
  <c r="F830" i="2"/>
  <c r="T830" i="2"/>
  <c r="AA830" i="2" s="1"/>
  <c r="W831" i="2"/>
  <c r="T680" i="2"/>
  <c r="AA680" i="2" s="1"/>
  <c r="T685" i="2"/>
  <c r="AA685" i="2" s="1"/>
  <c r="W692" i="2"/>
  <c r="T706" i="2"/>
  <c r="AA706" i="2" s="1"/>
  <c r="F707" i="2"/>
  <c r="N678" i="2"/>
  <c r="R678" i="2"/>
  <c r="R677" i="2" s="1"/>
  <c r="W730" i="2"/>
  <c r="D726" i="2"/>
  <c r="T732" i="2"/>
  <c r="AA732" i="2" s="1"/>
  <c r="W734" i="2"/>
  <c r="F736" i="2"/>
  <c r="K738" i="2"/>
  <c r="K737" i="2" s="1"/>
  <c r="W743" i="2"/>
  <c r="F746" i="2"/>
  <c r="W749" i="2"/>
  <c r="W752" i="2"/>
  <c r="W753" i="2"/>
  <c r="T755" i="2"/>
  <c r="AA755" i="2" s="1"/>
  <c r="F756" i="2"/>
  <c r="S760" i="2"/>
  <c r="S759" i="2" s="1"/>
  <c r="T786" i="2"/>
  <c r="AA786" i="2" s="1"/>
  <c r="T798" i="2"/>
  <c r="W803" i="2"/>
  <c r="T807" i="2"/>
  <c r="AA807" i="2" s="1"/>
  <c r="P760" i="2"/>
  <c r="W809" i="2"/>
  <c r="W811" i="2"/>
  <c r="T819" i="2"/>
  <c r="AA819" i="2" s="1"/>
  <c r="P818" i="2"/>
  <c r="P817" i="2" s="1"/>
  <c r="F827" i="2"/>
  <c r="K679" i="2"/>
  <c r="F682" i="2"/>
  <c r="W686" i="2"/>
  <c r="W691" i="2"/>
  <c r="W695" i="2"/>
  <c r="F699" i="2"/>
  <c r="W701" i="2"/>
  <c r="F706" i="2"/>
  <c r="F715" i="2"/>
  <c r="F720" i="2"/>
  <c r="F730" i="2"/>
  <c r="I726" i="2"/>
  <c r="F734" i="2"/>
  <c r="F739" i="2"/>
  <c r="V738" i="2"/>
  <c r="V737" i="2" s="1"/>
  <c r="W740" i="2"/>
  <c r="W745" i="2"/>
  <c r="T747" i="2"/>
  <c r="AA747" i="2" s="1"/>
  <c r="F752" i="2"/>
  <c r="T762" i="2"/>
  <c r="F763" i="2"/>
  <c r="W765" i="2"/>
  <c r="T767" i="2"/>
  <c r="AA767" i="2" s="1"/>
  <c r="T774" i="2"/>
  <c r="F775" i="2"/>
  <c r="W777" i="2"/>
  <c r="T779" i="2"/>
  <c r="AA779" i="2" s="1"/>
  <c r="W781" i="2"/>
  <c r="W783" i="2"/>
  <c r="F791" i="2"/>
  <c r="W793" i="2"/>
  <c r="W795" i="2"/>
  <c r="F803" i="2"/>
  <c r="W805" i="2"/>
  <c r="D806" i="2"/>
  <c r="T812" i="2"/>
  <c r="AA812" i="2" s="1"/>
  <c r="W813" i="2"/>
  <c r="F835" i="2"/>
  <c r="T835" i="2"/>
  <c r="W837" i="2"/>
  <c r="T693" i="2"/>
  <c r="F727" i="2"/>
  <c r="V678" i="2"/>
  <c r="Q678" i="2"/>
  <c r="Q677" i="2" s="1"/>
  <c r="S677" i="2"/>
  <c r="R760" i="2"/>
  <c r="R759" i="2" s="1"/>
  <c r="P555" i="2"/>
  <c r="P554" i="2" s="1"/>
  <c r="U568" i="2"/>
  <c r="W568" i="2" s="1"/>
  <c r="O496" i="2"/>
  <c r="D577" i="2"/>
  <c r="K592" i="2"/>
  <c r="O592" i="2"/>
  <c r="O577" i="2" s="1"/>
  <c r="O576" i="2" s="1"/>
  <c r="S592" i="2"/>
  <c r="S577" i="2" s="1"/>
  <c r="F619" i="2"/>
  <c r="F623" i="2"/>
  <c r="F627" i="2"/>
  <c r="AA646" i="2"/>
  <c r="F584" i="2"/>
  <c r="AA605" i="2"/>
  <c r="F638" i="2"/>
  <c r="P577" i="2"/>
  <c r="P576" i="2" s="1"/>
  <c r="M577" i="2"/>
  <c r="M576" i="2" s="1"/>
  <c r="F579" i="2"/>
  <c r="AA102" i="2"/>
  <c r="U104" i="2"/>
  <c r="W104" i="2" s="1"/>
  <c r="T95" i="2"/>
  <c r="AA95" i="2" s="1"/>
  <c r="U96" i="2"/>
  <c r="W96" i="2" s="1"/>
  <c r="M382" i="2"/>
  <c r="Q382" i="2"/>
  <c r="Q336" i="2" s="1"/>
  <c r="Q335" i="2" s="1"/>
  <c r="U400" i="2"/>
  <c r="W400" i="2" s="1"/>
  <c r="F404" i="2"/>
  <c r="J406" i="2"/>
  <c r="F406" i="2" s="1"/>
  <c r="T388" i="2"/>
  <c r="AA388" i="2" s="1"/>
  <c r="U389" i="2"/>
  <c r="W389" i="2" s="1"/>
  <c r="J403" i="2"/>
  <c r="F403" i="2" s="1"/>
  <c r="U407" i="2"/>
  <c r="W407" i="2" s="1"/>
  <c r="T406" i="2"/>
  <c r="AA406" i="2" s="1"/>
  <c r="U384" i="2"/>
  <c r="U392" i="2"/>
  <c r="W392" i="2" s="1"/>
  <c r="U396" i="2"/>
  <c r="W396" i="2" s="1"/>
  <c r="U401" i="2"/>
  <c r="W401" i="2" s="1"/>
  <c r="F384" i="2"/>
  <c r="F392" i="2"/>
  <c r="T411" i="2"/>
  <c r="AA411" i="2" s="1"/>
  <c r="K336" i="2"/>
  <c r="K335" i="2" s="1"/>
  <c r="U356" i="2"/>
  <c r="W356" i="2" s="1"/>
  <c r="T374" i="2"/>
  <c r="AA374" i="2" s="1"/>
  <c r="U352" i="2"/>
  <c r="W352" i="2" s="1"/>
  <c r="U351" i="2"/>
  <c r="M349" i="2"/>
  <c r="U348" i="2"/>
  <c r="W348" i="2" s="1"/>
  <c r="M337" i="2"/>
  <c r="U347" i="2"/>
  <c r="W347" i="2" s="1"/>
  <c r="F347" i="2"/>
  <c r="U353" i="2"/>
  <c r="W353" i="2" s="1"/>
  <c r="T362" i="2"/>
  <c r="AA362" i="2" s="1"/>
  <c r="U363" i="2"/>
  <c r="W363" i="2" s="1"/>
  <c r="F367" i="2"/>
  <c r="U368" i="2"/>
  <c r="W368" i="2" s="1"/>
  <c r="U375" i="2"/>
  <c r="W375" i="2" s="1"/>
  <c r="F379" i="2"/>
  <c r="U339" i="2"/>
  <c r="W339" i="2" s="1"/>
  <c r="U340" i="2"/>
  <c r="W340" i="2" s="1"/>
  <c r="J343" i="2"/>
  <c r="F343" i="2" s="1"/>
  <c r="U359" i="2"/>
  <c r="W359" i="2" s="1"/>
  <c r="F371" i="2"/>
  <c r="T372" i="2"/>
  <c r="AA372" i="2" s="1"/>
  <c r="U373" i="2"/>
  <c r="W373" i="2" s="1"/>
  <c r="U376" i="2"/>
  <c r="W376" i="2" s="1"/>
  <c r="AA572" i="2"/>
  <c r="J567" i="2"/>
  <c r="F569" i="2"/>
  <c r="F573" i="2"/>
  <c r="T567" i="2"/>
  <c r="AA567" i="2" s="1"/>
  <c r="S496" i="2"/>
  <c r="T556" i="2"/>
  <c r="AA556" i="2" s="1"/>
  <c r="F561" i="2"/>
  <c r="F568" i="2"/>
  <c r="U557" i="2"/>
  <c r="W557" i="2" s="1"/>
  <c r="U501" i="2"/>
  <c r="W501" i="2" s="1"/>
  <c r="X501" i="2" s="1"/>
  <c r="Y501" i="2" s="1"/>
  <c r="U505" i="2"/>
  <c r="W505" i="2" s="1"/>
  <c r="X505" i="2" s="1"/>
  <c r="Y505" i="2" s="1"/>
  <c r="U513" i="2"/>
  <c r="W513" i="2" s="1"/>
  <c r="X513" i="2" s="1"/>
  <c r="Y513" i="2" s="1"/>
  <c r="U517" i="2"/>
  <c r="W517" i="2" s="1"/>
  <c r="X517" i="2" s="1"/>
  <c r="Y517" i="2" s="1"/>
  <c r="K498" i="2"/>
  <c r="K497" i="2" s="1"/>
  <c r="V498" i="2"/>
  <c r="V497" i="2" s="1"/>
  <c r="U500" i="2"/>
  <c r="W500" i="2" s="1"/>
  <c r="X500" i="2" s="1"/>
  <c r="Y500" i="2" s="1"/>
  <c r="J506" i="2"/>
  <c r="F506" i="2" s="1"/>
  <c r="F508" i="2"/>
  <c r="U512" i="2"/>
  <c r="W512" i="2" s="1"/>
  <c r="X512" i="2" s="1"/>
  <c r="Y512" i="2" s="1"/>
  <c r="T523" i="2"/>
  <c r="P497" i="2"/>
  <c r="U560" i="2"/>
  <c r="W560" i="2" s="1"/>
  <c r="U520" i="2"/>
  <c r="W520" i="2" s="1"/>
  <c r="X520" i="2" s="1"/>
  <c r="Y520" i="2" s="1"/>
  <c r="F525" i="2"/>
  <c r="F528" i="2"/>
  <c r="U530" i="2"/>
  <c r="W530" i="2" s="1"/>
  <c r="X530" i="2" s="1"/>
  <c r="Y530" i="2" s="1"/>
  <c r="U532" i="2"/>
  <c r="W532" i="2" s="1"/>
  <c r="X532" i="2" s="1"/>
  <c r="Y532" i="2" s="1"/>
  <c r="F537" i="2"/>
  <c r="F540" i="2"/>
  <c r="U542" i="2"/>
  <c r="W542" i="2" s="1"/>
  <c r="X542" i="2" s="1"/>
  <c r="Y542" i="2" s="1"/>
  <c r="F545" i="2"/>
  <c r="F548" i="2"/>
  <c r="T549" i="2"/>
  <c r="AA549" i="2" s="1"/>
  <c r="U550" i="2"/>
  <c r="W550" i="2" s="1"/>
  <c r="X550" i="2" s="1"/>
  <c r="Y550" i="2" s="1"/>
  <c r="U552" i="2"/>
  <c r="W552" i="2" s="1"/>
  <c r="X552" i="2" s="1"/>
  <c r="Y552" i="2" s="1"/>
  <c r="T506" i="2"/>
  <c r="AA506" i="2" s="1"/>
  <c r="J511" i="2"/>
  <c r="U522" i="2"/>
  <c r="W522" i="2" s="1"/>
  <c r="X522" i="2" s="1"/>
  <c r="Y522" i="2" s="1"/>
  <c r="T533" i="2"/>
  <c r="AA533" i="2" s="1"/>
  <c r="U534" i="2"/>
  <c r="W534" i="2" s="1"/>
  <c r="X534" i="2" s="1"/>
  <c r="Y534" i="2" s="1"/>
  <c r="O415" i="2"/>
  <c r="N416" i="2"/>
  <c r="N415" i="2" s="1"/>
  <c r="R416" i="2"/>
  <c r="R415" i="2" s="1"/>
  <c r="Y416" i="2"/>
  <c r="I429" i="2"/>
  <c r="J429" i="2" s="1"/>
  <c r="M429" i="2"/>
  <c r="Q429" i="2"/>
  <c r="T435" i="2"/>
  <c r="AA435" i="2" s="1"/>
  <c r="U439" i="2"/>
  <c r="W439" i="2" s="1"/>
  <c r="F444" i="2"/>
  <c r="F447" i="2"/>
  <c r="U451" i="2"/>
  <c r="W451" i="2" s="1"/>
  <c r="F456" i="2"/>
  <c r="F459" i="2"/>
  <c r="F464" i="2"/>
  <c r="F467" i="2"/>
  <c r="T468" i="2"/>
  <c r="AA468" i="2" s="1"/>
  <c r="U469" i="2"/>
  <c r="W469" i="2" s="1"/>
  <c r="U471" i="2"/>
  <c r="W471" i="2" s="1"/>
  <c r="D474" i="2"/>
  <c r="D473" i="2" s="1"/>
  <c r="D415" i="2" s="1"/>
  <c r="F476" i="2"/>
  <c r="F479" i="2"/>
  <c r="T483" i="2"/>
  <c r="AA483" i="2" s="1"/>
  <c r="U485" i="2"/>
  <c r="W485" i="2" s="1"/>
  <c r="S416" i="2"/>
  <c r="S415" i="2" s="1"/>
  <c r="K429" i="2"/>
  <c r="K416" i="2" s="1"/>
  <c r="K415" i="2" s="1"/>
  <c r="F448" i="2"/>
  <c r="T452" i="2"/>
  <c r="AA452" i="2" s="1"/>
  <c r="U453" i="2"/>
  <c r="W453" i="2" s="1"/>
  <c r="F460" i="2"/>
  <c r="Y474" i="2"/>
  <c r="Y473" i="2" s="1"/>
  <c r="F480" i="2"/>
  <c r="F484" i="2"/>
  <c r="U487" i="2"/>
  <c r="W487" i="2" s="1"/>
  <c r="V416" i="2"/>
  <c r="V415" i="2" s="1"/>
  <c r="E429" i="2"/>
  <c r="E416" i="2" s="1"/>
  <c r="E415" i="2" s="1"/>
  <c r="U443" i="2"/>
  <c r="W443" i="2" s="1"/>
  <c r="M462" i="2"/>
  <c r="Q462" i="2"/>
  <c r="X462" i="2"/>
  <c r="X416" i="2" s="1"/>
  <c r="M474" i="2"/>
  <c r="M473" i="2" s="1"/>
  <c r="Q474" i="2"/>
  <c r="Q473" i="2" s="1"/>
  <c r="X474" i="2"/>
  <c r="X473" i="2" s="1"/>
  <c r="J483" i="2"/>
  <c r="F483" i="2" s="1"/>
  <c r="T486" i="2"/>
  <c r="U489" i="2"/>
  <c r="W489" i="2" s="1"/>
  <c r="T491" i="2"/>
  <c r="U493" i="2"/>
  <c r="W493" i="2" s="1"/>
  <c r="U437" i="2"/>
  <c r="W437" i="2" s="1"/>
  <c r="J435" i="2"/>
  <c r="F435" i="2" s="1"/>
  <c r="T430" i="2"/>
  <c r="AA430" i="2" s="1"/>
  <c r="F432" i="2"/>
  <c r="P416" i="2"/>
  <c r="P415" i="2" s="1"/>
  <c r="H417" i="2"/>
  <c r="J417" i="2" s="1"/>
  <c r="T418" i="2"/>
  <c r="AA418" i="2" s="1"/>
  <c r="F419" i="2"/>
  <c r="T423" i="2"/>
  <c r="AA423" i="2" s="1"/>
  <c r="F428" i="2"/>
  <c r="F420" i="2"/>
  <c r="F424" i="2"/>
  <c r="T425" i="2"/>
  <c r="AA425" i="2" s="1"/>
  <c r="J423" i="2"/>
  <c r="F423" i="2" s="1"/>
  <c r="T403" i="2"/>
  <c r="AA403" i="2" s="1"/>
  <c r="U405" i="2"/>
  <c r="W405" i="2" s="1"/>
  <c r="U408" i="2"/>
  <c r="W408" i="2" s="1"/>
  <c r="J411" i="2"/>
  <c r="U411" i="2" s="1"/>
  <c r="W411" i="2" s="1"/>
  <c r="U412" i="2"/>
  <c r="W412" i="2" s="1"/>
  <c r="F391" i="2"/>
  <c r="F400" i="2"/>
  <c r="T383" i="2"/>
  <c r="AA383" i="2" s="1"/>
  <c r="U385" i="2"/>
  <c r="U387" i="2"/>
  <c r="T395" i="2"/>
  <c r="AA395" i="2" s="1"/>
  <c r="U397" i="2"/>
  <c r="W397" i="2" s="1"/>
  <c r="U399" i="2"/>
  <c r="W399" i="2" s="1"/>
  <c r="F376" i="2"/>
  <c r="J374" i="2"/>
  <c r="F374" i="2" s="1"/>
  <c r="F380" i="2"/>
  <c r="U364" i="2"/>
  <c r="W364" i="2" s="1"/>
  <c r="J362" i="2"/>
  <c r="F362" i="2" s="1"/>
  <c r="U369" i="2"/>
  <c r="W369" i="2" s="1"/>
  <c r="U360" i="2"/>
  <c r="W360" i="2" s="1"/>
  <c r="U357" i="2"/>
  <c r="W357" i="2" s="1"/>
  <c r="T355" i="2"/>
  <c r="AA355" i="2" s="1"/>
  <c r="J350" i="2"/>
  <c r="F350" i="2" s="1"/>
  <c r="F352" i="2"/>
  <c r="T350" i="2"/>
  <c r="AA350" i="2" s="1"/>
  <c r="U381" i="2"/>
  <c r="W381" i="2" s="1"/>
  <c r="F363" i="2"/>
  <c r="F356" i="2"/>
  <c r="J355" i="2"/>
  <c r="F355" i="2" s="1"/>
  <c r="H349" i="2"/>
  <c r="J349" i="2" s="1"/>
  <c r="F351" i="2"/>
  <c r="T338" i="2"/>
  <c r="F339" i="2"/>
  <c r="U341" i="2"/>
  <c r="W341" i="2" s="1"/>
  <c r="T343" i="2"/>
  <c r="AA343" i="2" s="1"/>
  <c r="F348" i="2"/>
  <c r="T345" i="2"/>
  <c r="AA345" i="2" s="1"/>
  <c r="J345" i="2"/>
  <c r="F345" i="2" s="1"/>
  <c r="P336" i="2"/>
  <c r="P335" i="2" s="1"/>
  <c r="V255" i="2"/>
  <c r="V254" i="2" s="1"/>
  <c r="D268" i="2"/>
  <c r="U299" i="2"/>
  <c r="W299" i="2" s="1"/>
  <c r="U319" i="2"/>
  <c r="W319" i="2" s="1"/>
  <c r="J322" i="2"/>
  <c r="U323" i="2"/>
  <c r="W323" i="2" s="1"/>
  <c r="J325" i="2"/>
  <c r="O254" i="2"/>
  <c r="U316" i="2"/>
  <c r="W316" i="2" s="1"/>
  <c r="D255" i="2"/>
  <c r="D254" i="2" s="1"/>
  <c r="U290" i="2"/>
  <c r="W290" i="2" s="1"/>
  <c r="F295" i="2"/>
  <c r="F298" i="2"/>
  <c r="F303" i="2"/>
  <c r="U310" i="2"/>
  <c r="W310" i="2" s="1"/>
  <c r="T322" i="2"/>
  <c r="AA322" i="2" s="1"/>
  <c r="F331" i="2"/>
  <c r="K255" i="2"/>
  <c r="K254" i="2" s="1"/>
  <c r="J281" i="2"/>
  <c r="F290" i="2"/>
  <c r="T291" i="2"/>
  <c r="AA291" i="2" s="1"/>
  <c r="U292" i="2"/>
  <c r="W292" i="2" s="1"/>
  <c r="F310" i="2"/>
  <c r="T325" i="2"/>
  <c r="AA325" i="2" s="1"/>
  <c r="U326" i="2"/>
  <c r="W326" i="2" s="1"/>
  <c r="J330" i="2"/>
  <c r="U287" i="2"/>
  <c r="W287" i="2" s="1"/>
  <c r="T281" i="2"/>
  <c r="AA281" i="2" s="1"/>
  <c r="U284" i="2"/>
  <c r="W284" i="2" s="1"/>
  <c r="F283" i="2"/>
  <c r="U271" i="2"/>
  <c r="W271" i="2" s="1"/>
  <c r="F279" i="2"/>
  <c r="U270" i="2"/>
  <c r="W270" i="2" s="1"/>
  <c r="U276" i="2"/>
  <c r="W276" i="2" s="1"/>
  <c r="J269" i="2"/>
  <c r="U269" i="2" s="1"/>
  <c r="W269" i="2" s="1"/>
  <c r="X254" i="2"/>
  <c r="J264" i="2"/>
  <c r="F266" i="2"/>
  <c r="P255" i="2"/>
  <c r="P254" i="2" s="1"/>
  <c r="T257" i="2"/>
  <c r="F258" i="2"/>
  <c r="U260" i="2"/>
  <c r="W260" i="2" s="1"/>
  <c r="T262" i="2"/>
  <c r="F267" i="2"/>
  <c r="T264" i="2"/>
  <c r="F214" i="2"/>
  <c r="T226" i="2"/>
  <c r="AA226" i="2" s="1"/>
  <c r="U227" i="2"/>
  <c r="W227" i="2" s="1"/>
  <c r="U229" i="2"/>
  <c r="W229" i="2" s="1"/>
  <c r="J241" i="2"/>
  <c r="F241" i="2" s="1"/>
  <c r="U243" i="2"/>
  <c r="W243" i="2" s="1"/>
  <c r="F250" i="2"/>
  <c r="S173" i="2"/>
  <c r="F218" i="2"/>
  <c r="T244" i="2"/>
  <c r="AA244" i="2" s="1"/>
  <c r="U245" i="2"/>
  <c r="W245" i="2" s="1"/>
  <c r="F230" i="2"/>
  <c r="U237" i="2"/>
  <c r="W237" i="2" s="1"/>
  <c r="U239" i="2"/>
  <c r="W239" i="2" s="1"/>
  <c r="T241" i="2"/>
  <c r="AA241" i="2" s="1"/>
  <c r="U223" i="2"/>
  <c r="W223" i="2" s="1"/>
  <c r="U225" i="2"/>
  <c r="W225" i="2" s="1"/>
  <c r="T233" i="2"/>
  <c r="AA233" i="2" s="1"/>
  <c r="H187" i="2"/>
  <c r="F213" i="2"/>
  <c r="F190" i="2"/>
  <c r="F194" i="2"/>
  <c r="F197" i="2"/>
  <c r="F206" i="2"/>
  <c r="U193" i="2"/>
  <c r="W193" i="2" s="1"/>
  <c r="F198" i="2"/>
  <c r="U201" i="2"/>
  <c r="W201" i="2" s="1"/>
  <c r="K187" i="2"/>
  <c r="T187" i="2" s="1"/>
  <c r="U189" i="2"/>
  <c r="W189" i="2" s="1"/>
  <c r="F193" i="2"/>
  <c r="T200" i="2"/>
  <c r="F201" i="2"/>
  <c r="U203" i="2"/>
  <c r="W203" i="2" s="1"/>
  <c r="U205" i="2"/>
  <c r="W205" i="2" s="1"/>
  <c r="T176" i="2"/>
  <c r="AA176" i="2" s="1"/>
  <c r="F186" i="2"/>
  <c r="J176" i="2"/>
  <c r="F178" i="2"/>
  <c r="T183" i="2"/>
  <c r="AA183" i="2" s="1"/>
  <c r="J183" i="2"/>
  <c r="F185" i="2"/>
  <c r="P174" i="2"/>
  <c r="P173" i="2" s="1"/>
  <c r="T112" i="2"/>
  <c r="AA112" i="2" s="1"/>
  <c r="U115" i="2"/>
  <c r="W115" i="2" s="1"/>
  <c r="U116" i="2"/>
  <c r="W116" i="2" s="1"/>
  <c r="J119" i="2"/>
  <c r="F119" i="2" s="1"/>
  <c r="U120" i="2"/>
  <c r="W120" i="2" s="1"/>
  <c r="U122" i="2"/>
  <c r="W122" i="2" s="1"/>
  <c r="U126" i="2"/>
  <c r="W126" i="2" s="1"/>
  <c r="U142" i="2"/>
  <c r="W142" i="2" s="1"/>
  <c r="U147" i="2"/>
  <c r="W147" i="2" s="1"/>
  <c r="F155" i="2"/>
  <c r="U161" i="2"/>
  <c r="W161" i="2" s="1"/>
  <c r="F167" i="2"/>
  <c r="T168" i="2"/>
  <c r="R93" i="2"/>
  <c r="R92" i="2" s="1"/>
  <c r="U121" i="2"/>
  <c r="W121" i="2" s="1"/>
  <c r="U125" i="2"/>
  <c r="W125" i="2" s="1"/>
  <c r="U127" i="2"/>
  <c r="W127" i="2" s="1"/>
  <c r="J129" i="2"/>
  <c r="F129" i="2" s="1"/>
  <c r="T131" i="2"/>
  <c r="J140" i="2"/>
  <c r="F140" i="2" s="1"/>
  <c r="U141" i="2"/>
  <c r="W141" i="2" s="1"/>
  <c r="U143" i="2"/>
  <c r="W143" i="2" s="1"/>
  <c r="J145" i="2"/>
  <c r="F147" i="2"/>
  <c r="F156" i="2"/>
  <c r="T163" i="2"/>
  <c r="AA163" i="2" s="1"/>
  <c r="F164" i="2"/>
  <c r="T140" i="2"/>
  <c r="AA140" i="2" s="1"/>
  <c r="J163" i="2"/>
  <c r="N93" i="2"/>
  <c r="N92" i="2" s="1"/>
  <c r="V92" i="2"/>
  <c r="J112" i="2"/>
  <c r="U114" i="2"/>
  <c r="W114" i="2" s="1"/>
  <c r="T129" i="2"/>
  <c r="AA129" i="2" s="1"/>
  <c r="U130" i="2"/>
  <c r="W130" i="2" s="1"/>
  <c r="U135" i="2"/>
  <c r="W135" i="2" s="1"/>
  <c r="O139" i="2"/>
  <c r="O93" i="2" s="1"/>
  <c r="O92" i="2" s="1"/>
  <c r="S139" i="2"/>
  <c r="S93" i="2" s="1"/>
  <c r="S92" i="2" s="1"/>
  <c r="J160" i="2"/>
  <c r="U160" i="2" s="1"/>
  <c r="W160" i="2" s="1"/>
  <c r="U162" i="2"/>
  <c r="W162" i="2" s="1"/>
  <c r="F96" i="2"/>
  <c r="J95" i="2"/>
  <c r="U113" i="2"/>
  <c r="W113" i="2" s="1"/>
  <c r="U109" i="2"/>
  <c r="W109" i="2" s="1"/>
  <c r="J107" i="2"/>
  <c r="U107" i="2" s="1"/>
  <c r="W107" i="2" s="1"/>
  <c r="U105" i="2"/>
  <c r="W105" i="2" s="1"/>
  <c r="F104" i="2"/>
  <c r="U101" i="2"/>
  <c r="W101" i="2" s="1"/>
  <c r="M58" i="2"/>
  <c r="U80" i="2"/>
  <c r="W80" i="2" s="1"/>
  <c r="X70" i="2"/>
  <c r="X69" i="2" s="1"/>
  <c r="F761" i="2"/>
  <c r="I760" i="2"/>
  <c r="I759" i="2" s="1"/>
  <c r="F769" i="2"/>
  <c r="F779" i="2"/>
  <c r="W766" i="2"/>
  <c r="W770" i="2"/>
  <c r="W778" i="2"/>
  <c r="W782" i="2"/>
  <c r="W790" i="2"/>
  <c r="W794" i="2"/>
  <c r="W802" i="2"/>
  <c r="H806" i="2"/>
  <c r="J806" i="2" s="1"/>
  <c r="L806" i="2"/>
  <c r="L760" i="2" s="1"/>
  <c r="W810" i="2"/>
  <c r="W814" i="2"/>
  <c r="H818" i="2"/>
  <c r="J818" i="2" s="1"/>
  <c r="L818" i="2"/>
  <c r="L817" i="2" s="1"/>
  <c r="W822" i="2"/>
  <c r="W826" i="2"/>
  <c r="W834" i="2"/>
  <c r="T761" i="2"/>
  <c r="F762" i="2"/>
  <c r="F774" i="2"/>
  <c r="F786" i="2"/>
  <c r="F798" i="2"/>
  <c r="F823" i="2"/>
  <c r="F831" i="2"/>
  <c r="V677" i="2"/>
  <c r="N737" i="2"/>
  <c r="F694" i="2"/>
  <c r="F750" i="2"/>
  <c r="F683" i="2"/>
  <c r="F685" i="2"/>
  <c r="W698" i="2"/>
  <c r="F701" i="2"/>
  <c r="F705" i="2"/>
  <c r="T738" i="2"/>
  <c r="W754" i="2"/>
  <c r="F686" i="2"/>
  <c r="F692" i="2"/>
  <c r="F700" i="2"/>
  <c r="F708" i="2"/>
  <c r="F712" i="2"/>
  <c r="F711" i="2"/>
  <c r="F719" i="2"/>
  <c r="F723" i="2"/>
  <c r="F731" i="2"/>
  <c r="F735" i="2"/>
  <c r="F743" i="2"/>
  <c r="F751" i="2"/>
  <c r="K577" i="2"/>
  <c r="H625" i="2"/>
  <c r="L625" i="2"/>
  <c r="H637" i="2"/>
  <c r="J637" i="2" s="1"/>
  <c r="L637" i="2"/>
  <c r="L636" i="2" s="1"/>
  <c r="F580" i="2"/>
  <c r="F590" i="2"/>
  <c r="F594" i="2"/>
  <c r="F602" i="2"/>
  <c r="F606" i="2"/>
  <c r="F610" i="2"/>
  <c r="F614" i="2"/>
  <c r="F618" i="2"/>
  <c r="F622" i="2"/>
  <c r="F630" i="2"/>
  <c r="F634" i="2"/>
  <c r="F642" i="2"/>
  <c r="F650" i="2"/>
  <c r="I497" i="2"/>
  <c r="I496" i="2" s="1"/>
  <c r="K496" i="2"/>
  <c r="V496" i="2"/>
  <c r="T510" i="2"/>
  <c r="AA510" i="2" s="1"/>
  <c r="F564" i="2"/>
  <c r="U567" i="2"/>
  <c r="W567" i="2" s="1"/>
  <c r="J498" i="2"/>
  <c r="J510" i="2"/>
  <c r="F510" i="2" s="1"/>
  <c r="F572" i="2"/>
  <c r="U503" i="2"/>
  <c r="W503" i="2" s="1"/>
  <c r="X503" i="2" s="1"/>
  <c r="Y503" i="2" s="1"/>
  <c r="U507" i="2"/>
  <c r="W507" i="2" s="1"/>
  <c r="X507" i="2" s="1"/>
  <c r="Y507" i="2" s="1"/>
  <c r="U515" i="2"/>
  <c r="W515" i="2" s="1"/>
  <c r="X515" i="2" s="1"/>
  <c r="Y515" i="2" s="1"/>
  <c r="U519" i="2"/>
  <c r="W519" i="2" s="1"/>
  <c r="X519" i="2" s="1"/>
  <c r="Y519" i="2" s="1"/>
  <c r="U527" i="2"/>
  <c r="W527" i="2" s="1"/>
  <c r="X527" i="2" s="1"/>
  <c r="Y527" i="2" s="1"/>
  <c r="U531" i="2"/>
  <c r="W531" i="2" s="1"/>
  <c r="X531" i="2" s="1"/>
  <c r="Y531" i="2" s="1"/>
  <c r="J533" i="2"/>
  <c r="U533" i="2" s="1"/>
  <c r="W533" i="2" s="1"/>
  <c r="X533" i="2" s="1"/>
  <c r="Y533" i="2" s="1"/>
  <c r="U539" i="2"/>
  <c r="W539" i="2" s="1"/>
  <c r="X539" i="2" s="1"/>
  <c r="Y539" i="2" s="1"/>
  <c r="H543" i="2"/>
  <c r="L543" i="2"/>
  <c r="L497" i="2" s="1"/>
  <c r="U547" i="2"/>
  <c r="W547" i="2" s="1"/>
  <c r="X547" i="2" s="1"/>
  <c r="Y547" i="2" s="1"/>
  <c r="J549" i="2"/>
  <c r="U551" i="2"/>
  <c r="W551" i="2" s="1"/>
  <c r="X551" i="2" s="1"/>
  <c r="Y551" i="2" s="1"/>
  <c r="H555" i="2"/>
  <c r="L555" i="2"/>
  <c r="L554" i="2" s="1"/>
  <c r="T554" i="2" s="1"/>
  <c r="U559" i="2"/>
  <c r="W559" i="2" s="1"/>
  <c r="U563" i="2"/>
  <c r="W563" i="2" s="1"/>
  <c r="T498" i="2"/>
  <c r="AA498" i="2" s="1"/>
  <c r="F499" i="2"/>
  <c r="F511" i="2"/>
  <c r="F523" i="2"/>
  <c r="F535" i="2"/>
  <c r="J544" i="2"/>
  <c r="U544" i="2" s="1"/>
  <c r="W544" i="2" s="1"/>
  <c r="X544" i="2" s="1"/>
  <c r="Y544" i="2" s="1"/>
  <c r="J556" i="2"/>
  <c r="F567" i="2"/>
  <c r="I416" i="2"/>
  <c r="I415" i="2" s="1"/>
  <c r="U423" i="2"/>
  <c r="W423" i="2" s="1"/>
  <c r="F425" i="2"/>
  <c r="U442" i="2"/>
  <c r="W442" i="2" s="1"/>
  <c r="U418" i="2"/>
  <c r="W418" i="2" s="1"/>
  <c r="F491" i="2"/>
  <c r="U422" i="2"/>
  <c r="W422" i="2" s="1"/>
  <c r="U426" i="2"/>
  <c r="W426" i="2" s="1"/>
  <c r="U434" i="2"/>
  <c r="W434" i="2" s="1"/>
  <c r="U438" i="2"/>
  <c r="W438" i="2" s="1"/>
  <c r="U446" i="2"/>
  <c r="W446" i="2" s="1"/>
  <c r="U450" i="2"/>
  <c r="W450" i="2" s="1"/>
  <c r="J452" i="2"/>
  <c r="U458" i="2"/>
  <c r="W458" i="2" s="1"/>
  <c r="H462" i="2"/>
  <c r="L462" i="2"/>
  <c r="L416" i="2" s="1"/>
  <c r="U466" i="2"/>
  <c r="W466" i="2" s="1"/>
  <c r="J468" i="2"/>
  <c r="U468" i="2" s="1"/>
  <c r="W468" i="2" s="1"/>
  <c r="U470" i="2"/>
  <c r="W470" i="2" s="1"/>
  <c r="H474" i="2"/>
  <c r="L474" i="2"/>
  <c r="L473" i="2" s="1"/>
  <c r="T473" i="2" s="1"/>
  <c r="U478" i="2"/>
  <c r="W478" i="2" s="1"/>
  <c r="U482" i="2"/>
  <c r="W482" i="2" s="1"/>
  <c r="U490" i="2"/>
  <c r="W490" i="2" s="1"/>
  <c r="T417" i="2"/>
  <c r="F418" i="2"/>
  <c r="F442" i="2"/>
  <c r="F454" i="2"/>
  <c r="J463" i="2"/>
  <c r="U463" i="2" s="1"/>
  <c r="W463" i="2" s="1"/>
  <c r="J475" i="2"/>
  <c r="U475" i="2" s="1"/>
  <c r="W475" i="2" s="1"/>
  <c r="F486" i="2"/>
  <c r="F337" i="2"/>
  <c r="I336" i="2"/>
  <c r="I335" i="2" s="1"/>
  <c r="U342" i="2"/>
  <c r="W342" i="2" s="1"/>
  <c r="U346" i="2"/>
  <c r="W346" i="2" s="1"/>
  <c r="U354" i="2"/>
  <c r="W354" i="2" s="1"/>
  <c r="U358" i="2"/>
  <c r="W358" i="2" s="1"/>
  <c r="U366" i="2"/>
  <c r="W366" i="2" s="1"/>
  <c r="U370" i="2"/>
  <c r="W370" i="2" s="1"/>
  <c r="J372" i="2"/>
  <c r="F372" i="2" s="1"/>
  <c r="U378" i="2"/>
  <c r="W378" i="2" s="1"/>
  <c r="H382" i="2"/>
  <c r="L382" i="2"/>
  <c r="L336" i="2" s="1"/>
  <c r="U386" i="2"/>
  <c r="J388" i="2"/>
  <c r="U390" i="2"/>
  <c r="W390" i="2" s="1"/>
  <c r="H394" i="2"/>
  <c r="L394" i="2"/>
  <c r="L393" i="2" s="1"/>
  <c r="T393" i="2" s="1"/>
  <c r="U398" i="2"/>
  <c r="W398" i="2" s="1"/>
  <c r="U402" i="2"/>
  <c r="W402" i="2" s="1"/>
  <c r="U410" i="2"/>
  <c r="W410" i="2" s="1"/>
  <c r="F338" i="2"/>
  <c r="J383" i="2"/>
  <c r="U383" i="2" s="1"/>
  <c r="J395" i="2"/>
  <c r="F264" i="2"/>
  <c r="F262" i="2"/>
  <c r="T268" i="2"/>
  <c r="AA268" i="2" s="1"/>
  <c r="F322" i="2"/>
  <c r="J256" i="2"/>
  <c r="F256" i="2" s="1"/>
  <c r="J268" i="2"/>
  <c r="I255" i="2"/>
  <c r="I254" i="2" s="1"/>
  <c r="U261" i="2"/>
  <c r="W261" i="2" s="1"/>
  <c r="U265" i="2"/>
  <c r="W265" i="2" s="1"/>
  <c r="U273" i="2"/>
  <c r="W273" i="2" s="1"/>
  <c r="U277" i="2"/>
  <c r="W277" i="2" s="1"/>
  <c r="U285" i="2"/>
  <c r="W285" i="2" s="1"/>
  <c r="U289" i="2"/>
  <c r="W289" i="2" s="1"/>
  <c r="J291" i="2"/>
  <c r="U297" i="2"/>
  <c r="W297" i="2" s="1"/>
  <c r="H301" i="2"/>
  <c r="L301" i="2"/>
  <c r="L255" i="2" s="1"/>
  <c r="U305" i="2"/>
  <c r="W305" i="2" s="1"/>
  <c r="J307" i="2"/>
  <c r="U307" i="2" s="1"/>
  <c r="W307" i="2" s="1"/>
  <c r="U309" i="2"/>
  <c r="W309" i="2" s="1"/>
  <c r="H313" i="2"/>
  <c r="L313" i="2"/>
  <c r="L312" i="2" s="1"/>
  <c r="T312" i="2" s="1"/>
  <c r="U317" i="2"/>
  <c r="W317" i="2" s="1"/>
  <c r="U321" i="2"/>
  <c r="W321" i="2" s="1"/>
  <c r="U329" i="2"/>
  <c r="W329" i="2" s="1"/>
  <c r="T256" i="2"/>
  <c r="AA256" i="2" s="1"/>
  <c r="F257" i="2"/>
  <c r="F269" i="2"/>
  <c r="F281" i="2"/>
  <c r="F293" i="2"/>
  <c r="J302" i="2"/>
  <c r="U302" i="2" s="1"/>
  <c r="W302" i="2" s="1"/>
  <c r="J314" i="2"/>
  <c r="U314" i="2" s="1"/>
  <c r="W314" i="2" s="1"/>
  <c r="F326" i="2"/>
  <c r="J175" i="2"/>
  <c r="F175" i="2" s="1"/>
  <c r="J187" i="2"/>
  <c r="U187" i="2" s="1"/>
  <c r="W187" i="2" s="1"/>
  <c r="U212" i="2"/>
  <c r="W212" i="2" s="1"/>
  <c r="I174" i="2"/>
  <c r="I173" i="2" s="1"/>
  <c r="U180" i="2"/>
  <c r="W180" i="2" s="1"/>
  <c r="U184" i="2"/>
  <c r="W184" i="2" s="1"/>
  <c r="U192" i="2"/>
  <c r="W192" i="2" s="1"/>
  <c r="U196" i="2"/>
  <c r="W196" i="2" s="1"/>
  <c r="U204" i="2"/>
  <c r="W204" i="2" s="1"/>
  <c r="U208" i="2"/>
  <c r="W208" i="2" s="1"/>
  <c r="J210" i="2"/>
  <c r="U210" i="2" s="1"/>
  <c r="W210" i="2" s="1"/>
  <c r="U216" i="2"/>
  <c r="W216" i="2" s="1"/>
  <c r="H220" i="2"/>
  <c r="L220" i="2"/>
  <c r="L174" i="2" s="1"/>
  <c r="U224" i="2"/>
  <c r="W224" i="2" s="1"/>
  <c r="J226" i="2"/>
  <c r="U228" i="2"/>
  <c r="W228" i="2" s="1"/>
  <c r="H232" i="2"/>
  <c r="L232" i="2"/>
  <c r="L231" i="2" s="1"/>
  <c r="T231" i="2" s="1"/>
  <c r="U236" i="2"/>
  <c r="W236" i="2" s="1"/>
  <c r="U240" i="2"/>
  <c r="W240" i="2" s="1"/>
  <c r="U248" i="2"/>
  <c r="W248" i="2" s="1"/>
  <c r="T175" i="2"/>
  <c r="AA175" i="2" s="1"/>
  <c r="F188" i="2"/>
  <c r="F212" i="2"/>
  <c r="J221" i="2"/>
  <c r="J233" i="2"/>
  <c r="U233" i="2" s="1"/>
  <c r="W233" i="2" s="1"/>
  <c r="F237" i="2"/>
  <c r="F245" i="2"/>
  <c r="F145" i="2"/>
  <c r="T94" i="2"/>
  <c r="M93" i="2"/>
  <c r="M92" i="2" s="1"/>
  <c r="Q93" i="2"/>
  <c r="Q92" i="2" s="1"/>
  <c r="U140" i="2"/>
  <c r="W140" i="2" s="1"/>
  <c r="F163" i="2"/>
  <c r="T100" i="2"/>
  <c r="I94" i="2"/>
  <c r="F98" i="2"/>
  <c r="F100" i="2"/>
  <c r="I106" i="2"/>
  <c r="F110" i="2"/>
  <c r="F112" i="2"/>
  <c r="F114" i="2"/>
  <c r="F118" i="2"/>
  <c r="F122" i="2"/>
  <c r="F126" i="2"/>
  <c r="F130" i="2"/>
  <c r="F134" i="2"/>
  <c r="F138" i="2"/>
  <c r="H139" i="2"/>
  <c r="L139" i="2"/>
  <c r="F142" i="2"/>
  <c r="F146" i="2"/>
  <c r="H151" i="2"/>
  <c r="L151" i="2"/>
  <c r="L150" i="2" s="1"/>
  <c r="T150" i="2" s="1"/>
  <c r="F152" i="2"/>
  <c r="F154" i="2"/>
  <c r="F158" i="2"/>
  <c r="F162" i="2"/>
  <c r="F166" i="2"/>
  <c r="F168" i="2"/>
  <c r="F170" i="2"/>
  <c r="H94" i="2"/>
  <c r="H106" i="2"/>
  <c r="L106" i="2"/>
  <c r="L93" i="2" s="1"/>
  <c r="K139" i="2"/>
  <c r="AF151" i="5"/>
  <c r="AH151" i="5" s="1"/>
  <c r="AF148" i="5"/>
  <c r="AH148" i="5" s="1"/>
  <c r="AF127" i="5"/>
  <c r="AH127" i="5" s="1"/>
  <c r="AF124" i="5"/>
  <c r="AH124" i="5" s="1"/>
  <c r="AF108" i="5"/>
  <c r="AH108" i="5" s="1"/>
  <c r="AF92" i="5"/>
  <c r="AH92" i="5" s="1"/>
  <c r="AF87" i="5"/>
  <c r="AH87" i="5" s="1"/>
  <c r="AF69" i="5"/>
  <c r="AH69" i="5" s="1"/>
  <c r="AF58" i="5"/>
  <c r="AH58" i="5" s="1"/>
  <c r="AF53" i="5"/>
  <c r="AH53" i="5" s="1"/>
  <c r="AF42" i="5"/>
  <c r="AH42" i="5" s="1"/>
  <c r="AF29" i="5"/>
  <c r="AH29" i="5" s="1"/>
  <c r="AH155" i="5"/>
  <c r="AH144" i="5"/>
  <c r="AH125" i="5"/>
  <c r="AH88" i="5"/>
  <c r="AH27" i="5"/>
  <c r="AH153" i="5"/>
  <c r="AH119" i="5"/>
  <c r="AH116" i="5"/>
  <c r="AH84" i="5"/>
  <c r="AH31" i="5"/>
  <c r="AH157" i="5"/>
  <c r="AH131" i="5"/>
  <c r="AH120" i="5"/>
  <c r="AH80" i="5"/>
  <c r="AH121" i="5"/>
  <c r="AH152" i="5"/>
  <c r="AH139" i="5"/>
  <c r="AH33" i="5"/>
  <c r="U68" i="2"/>
  <c r="W68" i="2" s="1"/>
  <c r="F42" i="2"/>
  <c r="O58" i="2"/>
  <c r="U84" i="2"/>
  <c r="W84" i="2" s="1"/>
  <c r="U56" i="2"/>
  <c r="W56" i="2" s="1"/>
  <c r="U52" i="2"/>
  <c r="U28" i="2"/>
  <c r="W28" i="2" s="1"/>
  <c r="U16" i="2"/>
  <c r="U75" i="2"/>
  <c r="W75" i="2" s="1"/>
  <c r="U63" i="2"/>
  <c r="U43" i="2"/>
  <c r="W43" i="2" s="1"/>
  <c r="U39" i="2"/>
  <c r="W39" i="2" s="1"/>
  <c r="U34" i="2"/>
  <c r="W34" i="2" s="1"/>
  <c r="U76" i="2"/>
  <c r="W76" i="2" s="1"/>
  <c r="U72" i="2"/>
  <c r="W72" i="2" s="1"/>
  <c r="U60" i="2"/>
  <c r="U44" i="2"/>
  <c r="W44" i="2" s="1"/>
  <c r="U40" i="2"/>
  <c r="W40" i="2" s="1"/>
  <c r="U24" i="2"/>
  <c r="U86" i="2"/>
  <c r="W86" i="2" s="1"/>
  <c r="U88" i="2"/>
  <c r="W88" i="2" s="1"/>
  <c r="U36" i="2"/>
  <c r="W36" i="2" s="1"/>
  <c r="U32" i="2"/>
  <c r="W32" i="2" s="1"/>
  <c r="U89" i="2"/>
  <c r="W89" i="2" s="1"/>
  <c r="U85" i="2"/>
  <c r="W85" i="2" s="1"/>
  <c r="U81" i="2"/>
  <c r="W81" i="2" s="1"/>
  <c r="U77" i="2"/>
  <c r="W77" i="2" s="1"/>
  <c r="U73" i="2"/>
  <c r="W73" i="2" s="1"/>
  <c r="U65" i="2"/>
  <c r="W65" i="2" s="1"/>
  <c r="U61" i="2"/>
  <c r="U57" i="2"/>
  <c r="W57" i="2" s="1"/>
  <c r="U53" i="2"/>
  <c r="U49" i="2"/>
  <c r="W49" i="2" s="1"/>
  <c r="U45" i="2"/>
  <c r="W45" i="2" s="1"/>
  <c r="U41" i="2"/>
  <c r="W41" i="2" s="1"/>
  <c r="U37" i="2"/>
  <c r="W37" i="2" s="1"/>
  <c r="U33" i="2"/>
  <c r="W33" i="2" s="1"/>
  <c r="U29" i="2"/>
  <c r="W29" i="2" s="1"/>
  <c r="U17" i="2"/>
  <c r="F15" i="2"/>
  <c r="N25" i="2"/>
  <c r="M70" i="2"/>
  <c r="M69" i="2" s="1"/>
  <c r="O70" i="2"/>
  <c r="O69" i="2" s="1"/>
  <c r="F67" i="2"/>
  <c r="U78" i="2"/>
  <c r="W78" i="2" s="1"/>
  <c r="U74" i="2"/>
  <c r="W74" i="2" s="1"/>
  <c r="U66" i="2"/>
  <c r="W66" i="2" s="1"/>
  <c r="U62" i="2"/>
  <c r="U46" i="2"/>
  <c r="W46" i="2" s="1"/>
  <c r="U30" i="2"/>
  <c r="W30" i="2" s="1"/>
  <c r="N58" i="2"/>
  <c r="F27" i="2"/>
  <c r="U83" i="2"/>
  <c r="W83" i="2" s="1"/>
  <c r="U55" i="2"/>
  <c r="W55" i="2" s="1"/>
  <c r="U47" i="2"/>
  <c r="W47" i="2" s="1"/>
  <c r="U35" i="2"/>
  <c r="W35" i="2" s="1"/>
  <c r="U23" i="2"/>
  <c r="N13" i="2"/>
  <c r="N70" i="2"/>
  <c r="N69" i="2" s="1"/>
  <c r="O13" i="2"/>
  <c r="O25" i="2"/>
  <c r="M25" i="2"/>
  <c r="M13" i="2"/>
  <c r="V70" i="2"/>
  <c r="V69" i="2" s="1"/>
  <c r="V13" i="2"/>
  <c r="V25" i="2"/>
  <c r="E255" i="2" l="1"/>
  <c r="E254" i="2" s="1"/>
  <c r="F878" i="2"/>
  <c r="U102" i="2"/>
  <c r="W102" i="2" s="1"/>
  <c r="L335" i="2"/>
  <c r="U876" i="2"/>
  <c r="U112" i="2"/>
  <c r="W112" i="2" s="1"/>
  <c r="W929" i="2"/>
  <c r="X187" i="2"/>
  <c r="U892" i="2"/>
  <c r="T592" i="2"/>
  <c r="U761" i="2"/>
  <c r="T886" i="2"/>
  <c r="K897" i="2"/>
  <c r="T898" i="2"/>
  <c r="U827" i="2"/>
  <c r="U812" i="2"/>
  <c r="U798" i="2"/>
  <c r="W798" i="2" s="1"/>
  <c r="U779" i="2"/>
  <c r="W779" i="2" s="1"/>
  <c r="U762" i="2"/>
  <c r="U699" i="2"/>
  <c r="U830" i="2"/>
  <c r="W830" i="2" s="1"/>
  <c r="U689" i="2"/>
  <c r="W689" i="2" s="1"/>
  <c r="U786" i="2"/>
  <c r="W786" i="2" s="1"/>
  <c r="U767" i="2"/>
  <c r="W767" i="2" s="1"/>
  <c r="U750" i="2"/>
  <c r="U739" i="2"/>
  <c r="W739" i="2" s="1"/>
  <c r="U718" i="2"/>
  <c r="U706" i="2"/>
  <c r="U849" i="2"/>
  <c r="W849" i="2" s="1"/>
  <c r="U819" i="2"/>
  <c r="W819" i="2" s="1"/>
  <c r="U593" i="2"/>
  <c r="W593" i="2" s="1"/>
  <c r="T578" i="2"/>
  <c r="W762" i="2"/>
  <c r="U738" i="2"/>
  <c r="U898" i="2"/>
  <c r="U854" i="2"/>
  <c r="W854" i="2" s="1"/>
  <c r="U842" i="2"/>
  <c r="W842" i="2" s="1"/>
  <c r="U835" i="2"/>
  <c r="W835" i="2" s="1"/>
  <c r="U796" i="2"/>
  <c r="W796" i="2" s="1"/>
  <c r="U774" i="2"/>
  <c r="W774" i="2" s="1"/>
  <c r="U727" i="2"/>
  <c r="U685" i="2"/>
  <c r="W685" i="2" s="1"/>
  <c r="U859" i="2"/>
  <c r="U807" i="2"/>
  <c r="W807" i="2" s="1"/>
  <c r="U769" i="2"/>
  <c r="W769" i="2" s="1"/>
  <c r="U755" i="2"/>
  <c r="U747" i="2"/>
  <c r="U732" i="2"/>
  <c r="U716" i="2"/>
  <c r="T625" i="2"/>
  <c r="U847" i="2"/>
  <c r="U694" i="2"/>
  <c r="W694" i="2" s="1"/>
  <c r="K636" i="2"/>
  <c r="T636" i="2" s="1"/>
  <c r="T637" i="2"/>
  <c r="U637" i="2" s="1"/>
  <c r="W637" i="2" s="1"/>
  <c r="P496" i="2"/>
  <c r="H577" i="2"/>
  <c r="J625" i="2"/>
  <c r="J726" i="2"/>
  <c r="H840" i="2"/>
  <c r="J840" i="2" s="1"/>
  <c r="J886" i="2"/>
  <c r="U886" i="2" s="1"/>
  <c r="J693" i="2"/>
  <c r="U693" i="2" s="1"/>
  <c r="J853" i="2"/>
  <c r="J592" i="2"/>
  <c r="J578" i="2"/>
  <c r="U578" i="2" s="1"/>
  <c r="W578" i="2" s="1"/>
  <c r="J841" i="2"/>
  <c r="U841" i="2" s="1"/>
  <c r="J680" i="2"/>
  <c r="F181" i="2"/>
  <c r="U268" i="2"/>
  <c r="W268" i="2" s="1"/>
  <c r="U425" i="2"/>
  <c r="W425" i="2" s="1"/>
  <c r="U499" i="2"/>
  <c r="W499" i="2" s="1"/>
  <c r="X499" i="2" s="1"/>
  <c r="Y499" i="2" s="1"/>
  <c r="U430" i="2"/>
  <c r="W430" i="2" s="1"/>
  <c r="U183" i="2"/>
  <c r="W183" i="2" s="1"/>
  <c r="F107" i="2"/>
  <c r="F160" i="2"/>
  <c r="U145" i="2"/>
  <c r="W145" i="2" s="1"/>
  <c r="U129" i="2"/>
  <c r="W129" i="2" s="1"/>
  <c r="U221" i="2"/>
  <c r="W221" i="2" s="1"/>
  <c r="U249" i="2"/>
  <c r="W249" i="2" s="1"/>
  <c r="F183" i="2"/>
  <c r="U291" i="2"/>
  <c r="W291" i="2" s="1"/>
  <c r="U293" i="2"/>
  <c r="W293" i="2" s="1"/>
  <c r="F274" i="2"/>
  <c r="U343" i="2"/>
  <c r="W343" i="2" s="1"/>
  <c r="F430" i="2"/>
  <c r="U452" i="2"/>
  <c r="W452" i="2" s="1"/>
  <c r="U454" i="2"/>
  <c r="W454" i="2" s="1"/>
  <c r="U483" i="2"/>
  <c r="W483" i="2" s="1"/>
  <c r="U330" i="2"/>
  <c r="W330" i="2" s="1"/>
  <c r="U504" i="2"/>
  <c r="W504" i="2" s="1"/>
  <c r="X504" i="2" s="1"/>
  <c r="Y504" i="2" s="1"/>
  <c r="U176" i="2"/>
  <c r="W176" i="2" s="1"/>
  <c r="U119" i="2"/>
  <c r="W119" i="2" s="1"/>
  <c r="F176" i="2"/>
  <c r="U226" i="2"/>
  <c r="W226" i="2" s="1"/>
  <c r="U244" i="2"/>
  <c r="W244" i="2" s="1"/>
  <c r="U281" i="2"/>
  <c r="W281" i="2" s="1"/>
  <c r="U388" i="2"/>
  <c r="W388" i="2" s="1"/>
  <c r="U403" i="2"/>
  <c r="W403" i="2" s="1"/>
  <c r="U435" i="2"/>
  <c r="W435" i="2" s="1"/>
  <c r="U556" i="2"/>
  <c r="W556" i="2" s="1"/>
  <c r="U511" i="2"/>
  <c r="W511" i="2" s="1"/>
  <c r="X511" i="2" s="1"/>
  <c r="Y511" i="2" s="1"/>
  <c r="AA187" i="2"/>
  <c r="AA94" i="2"/>
  <c r="U95" i="2"/>
  <c r="W95" i="2" s="1"/>
  <c r="AA625" i="2"/>
  <c r="X415" i="2"/>
  <c r="R577" i="2"/>
  <c r="R576" i="2" s="1"/>
  <c r="N577" i="2"/>
  <c r="AA693" i="2"/>
  <c r="P897" i="2"/>
  <c r="AA897" i="2" s="1"/>
  <c r="AA898" i="2"/>
  <c r="AA761" i="2"/>
  <c r="AA841" i="2"/>
  <c r="AA654" i="2"/>
  <c r="AA842" i="2"/>
  <c r="AA762" i="2"/>
  <c r="H678" i="2"/>
  <c r="W738" i="2"/>
  <c r="AA738" i="2"/>
  <c r="AA853" i="2"/>
  <c r="Y254" i="2"/>
  <c r="AA854" i="2"/>
  <c r="AA835" i="2"/>
  <c r="AA798" i="2"/>
  <c r="AA774" i="2"/>
  <c r="U100" i="2"/>
  <c r="W100" i="2" s="1"/>
  <c r="AA100" i="2"/>
  <c r="U417" i="2"/>
  <c r="W417" i="2" s="1"/>
  <c r="AA417" i="2"/>
  <c r="AA593" i="2"/>
  <c r="U200" i="2"/>
  <c r="W200" i="2" s="1"/>
  <c r="AA200" i="2"/>
  <c r="U264" i="2"/>
  <c r="W264" i="2" s="1"/>
  <c r="AA264" i="2"/>
  <c r="U262" i="2"/>
  <c r="W262" i="2" s="1"/>
  <c r="AA262" i="2"/>
  <c r="U338" i="2"/>
  <c r="W338" i="2" s="1"/>
  <c r="AA338" i="2"/>
  <c r="U406" i="2"/>
  <c r="W406" i="2" s="1"/>
  <c r="AA598" i="2"/>
  <c r="U188" i="2"/>
  <c r="W188" i="2" s="1"/>
  <c r="AA188" i="2"/>
  <c r="U516" i="2"/>
  <c r="W516" i="2" s="1"/>
  <c r="X516" i="2" s="1"/>
  <c r="Y516" i="2" s="1"/>
  <c r="AA516" i="2"/>
  <c r="AA579" i="2"/>
  <c r="U131" i="2"/>
  <c r="W131" i="2" s="1"/>
  <c r="AA131" i="2"/>
  <c r="U168" i="2"/>
  <c r="W168" i="2" s="1"/>
  <c r="AA168" i="2"/>
  <c r="U257" i="2"/>
  <c r="W257" i="2" s="1"/>
  <c r="AA257" i="2"/>
  <c r="U491" i="2"/>
  <c r="W491" i="2" s="1"/>
  <c r="AA491" i="2"/>
  <c r="U486" i="2"/>
  <c r="W486" i="2" s="1"/>
  <c r="AA486" i="2"/>
  <c r="U523" i="2"/>
  <c r="W523" i="2" s="1"/>
  <c r="X523" i="2" s="1"/>
  <c r="Y523" i="2" s="1"/>
  <c r="AA523" i="2"/>
  <c r="AA588" i="2"/>
  <c r="AA584" i="2"/>
  <c r="U535" i="2"/>
  <c r="W535" i="2" s="1"/>
  <c r="X535" i="2" s="1"/>
  <c r="Y535" i="2" s="1"/>
  <c r="AA535" i="2"/>
  <c r="U325" i="2"/>
  <c r="W325" i="2" s="1"/>
  <c r="AG140" i="5"/>
  <c r="AG160" i="5" s="1"/>
  <c r="D173" i="2"/>
  <c r="M416" i="2"/>
  <c r="M415" i="2" s="1"/>
  <c r="D678" i="2"/>
  <c r="D677" i="2" s="1"/>
  <c r="W847" i="2"/>
  <c r="Q497" i="2"/>
  <c r="Q496" i="2" s="1"/>
  <c r="F679" i="2"/>
  <c r="F605" i="2"/>
  <c r="S576" i="2"/>
  <c r="D576" i="2"/>
  <c r="I678" i="2"/>
  <c r="I677" i="2" s="1"/>
  <c r="W681" i="2"/>
  <c r="U241" i="2"/>
  <c r="W241" i="2" s="1"/>
  <c r="Q255" i="2"/>
  <c r="Q254" i="2" s="1"/>
  <c r="E174" i="2"/>
  <c r="E173" i="2" s="1"/>
  <c r="Q174" i="2"/>
  <c r="Q173" i="2" s="1"/>
  <c r="R840" i="2"/>
  <c r="R839" i="2" s="1"/>
  <c r="M255" i="2"/>
  <c r="M254" i="2" s="1"/>
  <c r="M174" i="2"/>
  <c r="M173" i="2" s="1"/>
  <c r="N840" i="2"/>
  <c r="N839" i="2" s="1"/>
  <c r="L254" i="2"/>
  <c r="F291" i="2"/>
  <c r="U355" i="2"/>
  <c r="W355" i="2" s="1"/>
  <c r="W755" i="2"/>
  <c r="V576" i="2"/>
  <c r="O336" i="2"/>
  <c r="O335" i="2" s="1"/>
  <c r="D497" i="2"/>
  <c r="D496" i="2" s="1"/>
  <c r="M497" i="2"/>
  <c r="M496" i="2" s="1"/>
  <c r="V174" i="2"/>
  <c r="V173" i="2" s="1"/>
  <c r="T349" i="2"/>
  <c r="AA349" i="2" s="1"/>
  <c r="AG17" i="5"/>
  <c r="AG16" i="5" s="1"/>
  <c r="AG15" i="5" s="1"/>
  <c r="L92" i="2"/>
  <c r="U163" i="2"/>
  <c r="W163" i="2" s="1"/>
  <c r="U350" i="2"/>
  <c r="W350" i="2" s="1"/>
  <c r="T429" i="2"/>
  <c r="AA429" i="2" s="1"/>
  <c r="Q416" i="2"/>
  <c r="Q415" i="2" s="1"/>
  <c r="F887" i="2"/>
  <c r="F849" i="2"/>
  <c r="P93" i="2"/>
  <c r="P92" i="2" s="1"/>
  <c r="F915" i="2"/>
  <c r="N576" i="2"/>
  <c r="I577" i="2"/>
  <c r="I576" i="2" s="1"/>
  <c r="W351" i="2"/>
  <c r="W720" i="2"/>
  <c r="W721" i="2"/>
  <c r="W723" i="2"/>
  <c r="W722" i="2"/>
  <c r="W724" i="2"/>
  <c r="W719" i="2"/>
  <c r="W714" i="2"/>
  <c r="W706" i="2"/>
  <c r="W707" i="2"/>
  <c r="W703" i="2"/>
  <c r="W709" i="2"/>
  <c r="W716" i="2"/>
  <c r="W702" i="2"/>
  <c r="W712" i="2"/>
  <c r="W711" i="2"/>
  <c r="W704" i="2"/>
  <c r="W708" i="2"/>
  <c r="W715" i="2"/>
  <c r="W710" i="2"/>
  <c r="W713" i="2"/>
  <c r="W717" i="2"/>
  <c r="W705" i="2"/>
  <c r="W386" i="2"/>
  <c r="W387" i="2"/>
  <c r="W384" i="2"/>
  <c r="W383" i="2"/>
  <c r="W385" i="2"/>
  <c r="W53" i="2"/>
  <c r="W54" i="2"/>
  <c r="W52" i="2"/>
  <c r="W61" i="2"/>
  <c r="W63" i="2"/>
  <c r="W62" i="2"/>
  <c r="W60" i="2"/>
  <c r="W17" i="2"/>
  <c r="W16" i="2"/>
  <c r="W24" i="2"/>
  <c r="W23" i="2"/>
  <c r="F898" i="2"/>
  <c r="H897" i="2"/>
  <c r="F907" i="2"/>
  <c r="F841" i="2"/>
  <c r="F899" i="2"/>
  <c r="L840" i="2"/>
  <c r="L839" i="2" s="1"/>
  <c r="K839" i="2"/>
  <c r="F847" i="2"/>
  <c r="F853" i="2"/>
  <c r="O839" i="2"/>
  <c r="F859" i="2"/>
  <c r="E760" i="2"/>
  <c r="E759" i="2" s="1"/>
  <c r="T737" i="2"/>
  <c r="E678" i="2"/>
  <c r="E677" i="2" s="1"/>
  <c r="W732" i="2"/>
  <c r="F738" i="2"/>
  <c r="H737" i="2"/>
  <c r="W750" i="2"/>
  <c r="W727" i="2"/>
  <c r="F631" i="2"/>
  <c r="F718" i="2"/>
  <c r="T726" i="2"/>
  <c r="W812" i="2"/>
  <c r="O760" i="2"/>
  <c r="T760" i="2" s="1"/>
  <c r="D760" i="2"/>
  <c r="D759" i="2" s="1"/>
  <c r="W747" i="2"/>
  <c r="L678" i="2"/>
  <c r="L677" i="2" s="1"/>
  <c r="F755" i="2"/>
  <c r="P678" i="2"/>
  <c r="P677" i="2" s="1"/>
  <c r="O817" i="2"/>
  <c r="O678" i="2"/>
  <c r="F689" i="2"/>
  <c r="T773" i="2"/>
  <c r="F646" i="2"/>
  <c r="T679" i="2"/>
  <c r="K678" i="2"/>
  <c r="F693" i="2"/>
  <c r="F726" i="2"/>
  <c r="F812" i="2"/>
  <c r="F807" i="2"/>
  <c r="W827" i="2"/>
  <c r="F819" i="2"/>
  <c r="P759" i="2"/>
  <c r="AA592" i="2"/>
  <c r="F626" i="2"/>
  <c r="U374" i="2"/>
  <c r="W374" i="2" s="1"/>
  <c r="T394" i="2"/>
  <c r="AA394" i="2" s="1"/>
  <c r="M336" i="2"/>
  <c r="M335" i="2" s="1"/>
  <c r="T337" i="2"/>
  <c r="U372" i="2"/>
  <c r="W372" i="2" s="1"/>
  <c r="T555" i="2"/>
  <c r="AA555" i="2" s="1"/>
  <c r="L496" i="2"/>
  <c r="U506" i="2"/>
  <c r="W506" i="2" s="1"/>
  <c r="X506" i="2" s="1"/>
  <c r="Y506" i="2" s="1"/>
  <c r="U498" i="2"/>
  <c r="W498" i="2" s="1"/>
  <c r="X498" i="2" s="1"/>
  <c r="Y498" i="2" s="1"/>
  <c r="U549" i="2"/>
  <c r="W549" i="2" s="1"/>
  <c r="X549" i="2" s="1"/>
  <c r="Y549" i="2" s="1"/>
  <c r="F429" i="2"/>
  <c r="F463" i="2"/>
  <c r="F475" i="2"/>
  <c r="Y415" i="2"/>
  <c r="F417" i="2"/>
  <c r="U395" i="2"/>
  <c r="W395" i="2" s="1"/>
  <c r="F411" i="2"/>
  <c r="U362" i="2"/>
  <c r="F349" i="2"/>
  <c r="U345" i="2"/>
  <c r="W345" i="2" s="1"/>
  <c r="T313" i="2"/>
  <c r="AA313" i="2" s="1"/>
  <c r="F325" i="2"/>
  <c r="U322" i="2"/>
  <c r="W322" i="2" s="1"/>
  <c r="F330" i="2"/>
  <c r="F268" i="2"/>
  <c r="T232" i="2"/>
  <c r="AA232" i="2" s="1"/>
  <c r="F187" i="2"/>
  <c r="L173" i="2"/>
  <c r="K174" i="2"/>
  <c r="K173" i="2" s="1"/>
  <c r="F210" i="2"/>
  <c r="U175" i="2"/>
  <c r="W175" i="2" s="1"/>
  <c r="F95" i="2"/>
  <c r="H760" i="2"/>
  <c r="T818" i="2"/>
  <c r="AA818" i="2" s="1"/>
  <c r="F773" i="2"/>
  <c r="F818" i="2"/>
  <c r="H817" i="2"/>
  <c r="J817" i="2" s="1"/>
  <c r="L759" i="2"/>
  <c r="T806" i="2"/>
  <c r="AA806" i="2" s="1"/>
  <c r="F796" i="2"/>
  <c r="N677" i="2"/>
  <c r="F732" i="2"/>
  <c r="F716" i="2"/>
  <c r="K576" i="2"/>
  <c r="F615" i="2"/>
  <c r="H636" i="2"/>
  <c r="L577" i="2"/>
  <c r="L576" i="2" s="1"/>
  <c r="F533" i="2"/>
  <c r="F544" i="2"/>
  <c r="F498" i="2"/>
  <c r="J543" i="2"/>
  <c r="F543" i="2" s="1"/>
  <c r="H497" i="2"/>
  <c r="F556" i="2"/>
  <c r="J555" i="2"/>
  <c r="H554" i="2"/>
  <c r="AA554" i="2" s="1"/>
  <c r="U510" i="2"/>
  <c r="W510" i="2" s="1"/>
  <c r="X510" i="2" s="1"/>
  <c r="Y510" i="2" s="1"/>
  <c r="F549" i="2"/>
  <c r="T543" i="2"/>
  <c r="AA543" i="2" s="1"/>
  <c r="J462" i="2"/>
  <c r="H416" i="2"/>
  <c r="T474" i="2"/>
  <c r="AA474" i="2" s="1"/>
  <c r="J474" i="2"/>
  <c r="F474" i="2" s="1"/>
  <c r="H473" i="2"/>
  <c r="AA473" i="2" s="1"/>
  <c r="L415" i="2"/>
  <c r="T462" i="2"/>
  <c r="AA462" i="2" s="1"/>
  <c r="F452" i="2"/>
  <c r="F468" i="2"/>
  <c r="T416" i="2"/>
  <c r="AA416" i="2" s="1"/>
  <c r="F395" i="2"/>
  <c r="T382" i="2"/>
  <c r="AA382" i="2" s="1"/>
  <c r="J394" i="2"/>
  <c r="H393" i="2"/>
  <c r="AA393" i="2" s="1"/>
  <c r="F383" i="2"/>
  <c r="J382" i="2"/>
  <c r="H336" i="2"/>
  <c r="F388" i="2"/>
  <c r="J313" i="2"/>
  <c r="H312" i="2"/>
  <c r="AA312" i="2" s="1"/>
  <c r="F314" i="2"/>
  <c r="T301" i="2"/>
  <c r="AA301" i="2" s="1"/>
  <c r="U256" i="2"/>
  <c r="W256" i="2" s="1"/>
  <c r="F302" i="2"/>
  <c r="J301" i="2"/>
  <c r="H255" i="2"/>
  <c r="F307" i="2"/>
  <c r="J220" i="2"/>
  <c r="F220" i="2" s="1"/>
  <c r="H174" i="2"/>
  <c r="F233" i="2"/>
  <c r="T220" i="2"/>
  <c r="AA220" i="2" s="1"/>
  <c r="F226" i="2"/>
  <c r="F221" i="2"/>
  <c r="J232" i="2"/>
  <c r="H231" i="2"/>
  <c r="AA231" i="2" s="1"/>
  <c r="K93" i="2"/>
  <c r="T139" i="2"/>
  <c r="AA139" i="2" s="1"/>
  <c r="J139" i="2"/>
  <c r="J106" i="2"/>
  <c r="J151" i="2"/>
  <c r="H150" i="2"/>
  <c r="AA150" i="2" s="1"/>
  <c r="H93" i="2"/>
  <c r="J94" i="2"/>
  <c r="U94" i="2" s="1"/>
  <c r="W94" i="2" s="1"/>
  <c r="X94" i="2" s="1"/>
  <c r="I93" i="2"/>
  <c r="I92" i="2" s="1"/>
  <c r="T151" i="2"/>
  <c r="AA151" i="2" s="1"/>
  <c r="T106" i="2"/>
  <c r="AA106" i="2" s="1"/>
  <c r="N12" i="2"/>
  <c r="N11" i="2" s="1"/>
  <c r="M12" i="2"/>
  <c r="M11" i="2" s="1"/>
  <c r="O12" i="2"/>
  <c r="O11" i="2" s="1"/>
  <c r="V12" i="2"/>
  <c r="V11" i="2" s="1"/>
  <c r="AI132" i="5"/>
  <c r="AI129" i="5" s="1"/>
  <c r="AJ129" i="5"/>
  <c r="AJ128" i="5" s="1"/>
  <c r="AI112" i="5"/>
  <c r="AJ112" i="5"/>
  <c r="AI115" i="5"/>
  <c r="AJ115" i="5"/>
  <c r="AI118" i="5"/>
  <c r="AJ118" i="5"/>
  <c r="AI123" i="5"/>
  <c r="AJ123" i="5"/>
  <c r="AI67" i="5"/>
  <c r="AJ67" i="5"/>
  <c r="AI70" i="5"/>
  <c r="AJ70" i="5"/>
  <c r="AI74" i="5"/>
  <c r="AI73" i="5" s="1"/>
  <c r="AJ74" i="5"/>
  <c r="AJ73" i="5" s="1"/>
  <c r="AI79" i="5"/>
  <c r="AJ79" i="5"/>
  <c r="P133" i="5"/>
  <c r="P132" i="5" s="1"/>
  <c r="AD132" i="5"/>
  <c r="AC132" i="5"/>
  <c r="AB132" i="5"/>
  <c r="AA132" i="5"/>
  <c r="Z132" i="5"/>
  <c r="Y132" i="5"/>
  <c r="X132" i="5"/>
  <c r="W132" i="5"/>
  <c r="V132" i="5"/>
  <c r="T132" i="5"/>
  <c r="S132" i="5"/>
  <c r="Q132" i="5"/>
  <c r="O132" i="5"/>
  <c r="N132" i="5"/>
  <c r="M132" i="5"/>
  <c r="L132" i="5"/>
  <c r="P131" i="5"/>
  <c r="AD130" i="5"/>
  <c r="AC130" i="5"/>
  <c r="AB130" i="5"/>
  <c r="AA130" i="5"/>
  <c r="Z130" i="5"/>
  <c r="Z129" i="5" s="1"/>
  <c r="Z128" i="5" s="1"/>
  <c r="Y130" i="5"/>
  <c r="X130" i="5"/>
  <c r="W130" i="5"/>
  <c r="V130" i="5"/>
  <c r="T130" i="5"/>
  <c r="S130" i="5"/>
  <c r="Q130" i="5"/>
  <c r="P130" i="5"/>
  <c r="O130" i="5"/>
  <c r="N130" i="5"/>
  <c r="M130" i="5"/>
  <c r="L130" i="5"/>
  <c r="P127" i="5"/>
  <c r="P126" i="5"/>
  <c r="P125" i="5"/>
  <c r="P124" i="5"/>
  <c r="AD123" i="5"/>
  <c r="AC123" i="5"/>
  <c r="AB123" i="5"/>
  <c r="AA123" i="5"/>
  <c r="Z123" i="5"/>
  <c r="Y123" i="5"/>
  <c r="X123" i="5"/>
  <c r="W123" i="5"/>
  <c r="V123" i="5"/>
  <c r="T123" i="5"/>
  <c r="S123" i="5"/>
  <c r="Q123" i="5"/>
  <c r="O123" i="5"/>
  <c r="N123" i="5"/>
  <c r="M123" i="5"/>
  <c r="L123" i="5"/>
  <c r="P122" i="5"/>
  <c r="P121" i="5"/>
  <c r="P120" i="5"/>
  <c r="P119" i="5"/>
  <c r="AD118" i="5"/>
  <c r="AC118" i="5"/>
  <c r="AC117" i="5" s="1"/>
  <c r="AB118" i="5"/>
  <c r="AA118" i="5"/>
  <c r="Z118" i="5"/>
  <c r="Y118" i="5"/>
  <c r="Y117" i="5" s="1"/>
  <c r="X118" i="5"/>
  <c r="W118" i="5"/>
  <c r="W117" i="5" s="1"/>
  <c r="V118" i="5"/>
  <c r="T118" i="5"/>
  <c r="S118" i="5"/>
  <c r="Q118" i="5"/>
  <c r="O118" i="5"/>
  <c r="N118" i="5"/>
  <c r="M118" i="5"/>
  <c r="M117" i="5" s="1"/>
  <c r="L118" i="5"/>
  <c r="P116" i="5"/>
  <c r="P115" i="5" s="1"/>
  <c r="AD115" i="5"/>
  <c r="AC115" i="5"/>
  <c r="AB115" i="5"/>
  <c r="AA115" i="5"/>
  <c r="Z115" i="5"/>
  <c r="Y115" i="5"/>
  <c r="X115" i="5"/>
  <c r="W115" i="5"/>
  <c r="V115" i="5"/>
  <c r="T115" i="5"/>
  <c r="S115" i="5"/>
  <c r="Q115" i="5"/>
  <c r="O115" i="5"/>
  <c r="N115" i="5"/>
  <c r="M115" i="5"/>
  <c r="L115" i="5"/>
  <c r="P114" i="5"/>
  <c r="P113" i="5"/>
  <c r="AD112" i="5"/>
  <c r="AC112" i="5"/>
  <c r="AB112" i="5"/>
  <c r="AA112" i="5"/>
  <c r="Z112" i="5"/>
  <c r="Y112" i="5"/>
  <c r="X112" i="5"/>
  <c r="W112" i="5"/>
  <c r="V112" i="5"/>
  <c r="T112" i="5"/>
  <c r="S112" i="5"/>
  <c r="Q112" i="5"/>
  <c r="O112" i="5"/>
  <c r="N112" i="5"/>
  <c r="M112" i="5"/>
  <c r="L112" i="5"/>
  <c r="P81" i="5"/>
  <c r="P80" i="5"/>
  <c r="AD79" i="5"/>
  <c r="AC79" i="5"/>
  <c r="AB79" i="5"/>
  <c r="AA79" i="5"/>
  <c r="Z79" i="5"/>
  <c r="Y79" i="5"/>
  <c r="X79" i="5"/>
  <c r="W79" i="5"/>
  <c r="V79" i="5"/>
  <c r="T79" i="5"/>
  <c r="S79" i="5"/>
  <c r="Q79" i="5"/>
  <c r="O79" i="5"/>
  <c r="N79" i="5"/>
  <c r="M79" i="5"/>
  <c r="L79" i="5"/>
  <c r="P75" i="5"/>
  <c r="AD74" i="5"/>
  <c r="AC74" i="5"/>
  <c r="AB74" i="5"/>
  <c r="AA74" i="5"/>
  <c r="Z74" i="5"/>
  <c r="Y74" i="5"/>
  <c r="X74" i="5"/>
  <c r="W74" i="5"/>
  <c r="V74" i="5"/>
  <c r="T74" i="5"/>
  <c r="S74" i="5"/>
  <c r="Q74" i="5"/>
  <c r="O74" i="5"/>
  <c r="N74" i="5"/>
  <c r="M74" i="5"/>
  <c r="L74" i="5"/>
  <c r="P72" i="5"/>
  <c r="P71" i="5"/>
  <c r="AD70" i="5"/>
  <c r="AC70" i="5"/>
  <c r="AB70" i="5"/>
  <c r="AA70" i="5"/>
  <c r="Z70" i="5"/>
  <c r="Y70" i="5"/>
  <c r="X70" i="5"/>
  <c r="W70" i="5"/>
  <c r="V70" i="5"/>
  <c r="T70" i="5"/>
  <c r="S70" i="5"/>
  <c r="Q70" i="5"/>
  <c r="O70" i="5"/>
  <c r="N70" i="5"/>
  <c r="M70" i="5"/>
  <c r="L70" i="5"/>
  <c r="P69" i="5"/>
  <c r="P68" i="5"/>
  <c r="AD67" i="5"/>
  <c r="AC67" i="5"/>
  <c r="AB67" i="5"/>
  <c r="AA67" i="5"/>
  <c r="Z67" i="5"/>
  <c r="Y67" i="5"/>
  <c r="X67" i="5"/>
  <c r="W67" i="5"/>
  <c r="V67" i="5"/>
  <c r="T67" i="5"/>
  <c r="S67" i="5"/>
  <c r="Q67" i="5"/>
  <c r="O67" i="5"/>
  <c r="N67" i="5"/>
  <c r="M67" i="5"/>
  <c r="L67" i="5"/>
  <c r="AI26" i="5"/>
  <c r="AJ26" i="5"/>
  <c r="AI28" i="5"/>
  <c r="AJ28" i="5"/>
  <c r="AI30" i="5"/>
  <c r="AJ30" i="5"/>
  <c r="P29" i="5"/>
  <c r="P28" i="5" s="1"/>
  <c r="AD28" i="5"/>
  <c r="AC28" i="5"/>
  <c r="AB28" i="5"/>
  <c r="AA28" i="5"/>
  <c r="Z28" i="5"/>
  <c r="Y28" i="5"/>
  <c r="X28" i="5"/>
  <c r="W28" i="5"/>
  <c r="V28" i="5"/>
  <c r="T28" i="5"/>
  <c r="S28" i="5"/>
  <c r="Q28" i="5"/>
  <c r="O28" i="5"/>
  <c r="N28" i="5"/>
  <c r="M28" i="5"/>
  <c r="L28" i="5"/>
  <c r="P27" i="5"/>
  <c r="P26" i="5" s="1"/>
  <c r="AD26" i="5"/>
  <c r="AC26" i="5"/>
  <c r="AB26" i="5"/>
  <c r="AA26" i="5"/>
  <c r="Z26" i="5"/>
  <c r="Y26" i="5"/>
  <c r="X26" i="5"/>
  <c r="W26" i="5"/>
  <c r="V26" i="5"/>
  <c r="T26" i="5"/>
  <c r="S26" i="5"/>
  <c r="Q26" i="5"/>
  <c r="O26" i="5"/>
  <c r="N26" i="5"/>
  <c r="M26" i="5"/>
  <c r="L26" i="5"/>
  <c r="Y94" i="2" l="1"/>
  <c r="T129" i="5"/>
  <c r="T335" i="2"/>
  <c r="H335" i="2"/>
  <c r="U301" i="2"/>
  <c r="W301" i="2" s="1"/>
  <c r="X174" i="2"/>
  <c r="Y174" i="2" s="1"/>
  <c r="Y187" i="2"/>
  <c r="W928" i="2"/>
  <c r="T254" i="2"/>
  <c r="U818" i="2"/>
  <c r="U726" i="2"/>
  <c r="W726" i="2" s="1"/>
  <c r="N10" i="2"/>
  <c r="N8" i="2" s="1"/>
  <c r="T255" i="2"/>
  <c r="AA255" i="2" s="1"/>
  <c r="AA637" i="2"/>
  <c r="T576" i="2"/>
  <c r="T497" i="2"/>
  <c r="AA497" i="2" s="1"/>
  <c r="F578" i="2"/>
  <c r="U592" i="2"/>
  <c r="W592" i="2" s="1"/>
  <c r="U625" i="2"/>
  <c r="W625" i="2" s="1"/>
  <c r="U679" i="2"/>
  <c r="W679" i="2" s="1"/>
  <c r="X679" i="2" s="1"/>
  <c r="Y679" i="2" s="1"/>
  <c r="U773" i="2"/>
  <c r="W773" i="2" s="1"/>
  <c r="U806" i="2"/>
  <c r="W806" i="2" s="1"/>
  <c r="T897" i="2"/>
  <c r="T577" i="2"/>
  <c r="U349" i="2"/>
  <c r="W349" i="2" s="1"/>
  <c r="X349" i="2" s="1"/>
  <c r="Y349" i="2" s="1"/>
  <c r="Y336" i="2" s="1"/>
  <c r="F592" i="2"/>
  <c r="S129" i="5"/>
  <c r="F680" i="2"/>
  <c r="U680" i="2"/>
  <c r="W680" i="2" s="1"/>
  <c r="U853" i="2"/>
  <c r="P839" i="2"/>
  <c r="T839" i="2" s="1"/>
  <c r="H576" i="2"/>
  <c r="J576" i="2" s="1"/>
  <c r="J636" i="2"/>
  <c r="U636" i="2" s="1"/>
  <c r="W636" i="2" s="1"/>
  <c r="H839" i="2"/>
  <c r="J839" i="2" s="1"/>
  <c r="J897" i="2"/>
  <c r="J678" i="2"/>
  <c r="AA760" i="2"/>
  <c r="J760" i="2"/>
  <c r="U760" i="2" s="1"/>
  <c r="H677" i="2"/>
  <c r="J677" i="2" s="1"/>
  <c r="J737" i="2"/>
  <c r="J577" i="2"/>
  <c r="U429" i="2"/>
  <c r="W429" i="2" s="1"/>
  <c r="T496" i="2"/>
  <c r="M10" i="2"/>
  <c r="U313" i="2"/>
  <c r="W313" i="2" s="1"/>
  <c r="U232" i="2"/>
  <c r="W232" i="2" s="1"/>
  <c r="U394" i="2"/>
  <c r="W394" i="2" s="1"/>
  <c r="T173" i="2"/>
  <c r="AA636" i="2"/>
  <c r="AA773" i="2"/>
  <c r="T415" i="2"/>
  <c r="AA737" i="2"/>
  <c r="AA679" i="2"/>
  <c r="AA726" i="2"/>
  <c r="U337" i="2"/>
  <c r="W337" i="2" s="1"/>
  <c r="X337" i="2" s="1"/>
  <c r="AA337" i="2"/>
  <c r="AA578" i="2"/>
  <c r="M129" i="5"/>
  <c r="M128" i="5" s="1"/>
  <c r="AE130" i="5"/>
  <c r="AL130" i="5" s="1"/>
  <c r="U123" i="5"/>
  <c r="U26" i="5"/>
  <c r="U67" i="5"/>
  <c r="AE79" i="5"/>
  <c r="AL79" i="5" s="1"/>
  <c r="M111" i="5"/>
  <c r="U112" i="5"/>
  <c r="N129" i="5"/>
  <c r="N128" i="5" s="1"/>
  <c r="U130" i="5"/>
  <c r="AF130" i="5" s="1"/>
  <c r="AH130" i="5" s="1"/>
  <c r="T336" i="2"/>
  <c r="AA336" i="2" s="1"/>
  <c r="AG159" i="5"/>
  <c r="AG161" i="5" s="1"/>
  <c r="AG163" i="5" s="1"/>
  <c r="T174" i="2"/>
  <c r="AA174" i="2" s="1"/>
  <c r="F301" i="2"/>
  <c r="F313" i="2"/>
  <c r="U106" i="2"/>
  <c r="W106" i="2" s="1"/>
  <c r="X106" i="2" s="1"/>
  <c r="Y106" i="2" s="1"/>
  <c r="W362" i="2"/>
  <c r="W718" i="2"/>
  <c r="W693" i="2"/>
  <c r="W699" i="2"/>
  <c r="AA117" i="5"/>
  <c r="V111" i="5"/>
  <c r="AE112" i="5"/>
  <c r="AF112" i="5" s="1"/>
  <c r="AH112" i="5" s="1"/>
  <c r="AE67" i="5"/>
  <c r="AL67" i="5" s="1"/>
  <c r="U28" i="5"/>
  <c r="Y66" i="5"/>
  <c r="AC66" i="5"/>
  <c r="U79" i="5"/>
  <c r="AF79" i="5" s="1"/>
  <c r="AH79" i="5" s="1"/>
  <c r="Z111" i="5"/>
  <c r="AD111" i="5"/>
  <c r="U115" i="5"/>
  <c r="Y129" i="5"/>
  <c r="Y128" i="5" s="1"/>
  <c r="U132" i="5"/>
  <c r="AE70" i="5"/>
  <c r="AL70" i="5" s="1"/>
  <c r="AE118" i="5"/>
  <c r="AL118" i="5" s="1"/>
  <c r="AE123" i="5"/>
  <c r="AF123" i="5" s="1"/>
  <c r="AH123" i="5" s="1"/>
  <c r="P112" i="5"/>
  <c r="P111" i="5" s="1"/>
  <c r="AE115" i="5"/>
  <c r="AL115" i="5" s="1"/>
  <c r="AE132" i="5"/>
  <c r="AL132" i="5" s="1"/>
  <c r="S117" i="5"/>
  <c r="U118" i="5"/>
  <c r="U70" i="5"/>
  <c r="U74" i="5"/>
  <c r="AE74" i="5"/>
  <c r="AL74" i="5" s="1"/>
  <c r="AE28" i="5"/>
  <c r="AF28" i="5" s="1"/>
  <c r="AH28" i="5" s="1"/>
  <c r="AE26" i="5"/>
  <c r="AF26" i="5" s="1"/>
  <c r="AH26" i="5" s="1"/>
  <c r="W841" i="2"/>
  <c r="T840" i="2"/>
  <c r="U840" i="2" s="1"/>
  <c r="W761" i="2"/>
  <c r="F840" i="2"/>
  <c r="F886" i="2"/>
  <c r="T817" i="2"/>
  <c r="AA817" i="2" s="1"/>
  <c r="O677" i="2"/>
  <c r="O759" i="2"/>
  <c r="T678" i="2"/>
  <c r="AA678" i="2" s="1"/>
  <c r="K677" i="2"/>
  <c r="U555" i="2"/>
  <c r="W555" i="2" s="1"/>
  <c r="X555" i="2" s="1"/>
  <c r="Y555" i="2" s="1"/>
  <c r="F625" i="2"/>
  <c r="U382" i="2"/>
  <c r="U543" i="2"/>
  <c r="W543" i="2" s="1"/>
  <c r="X543" i="2" s="1"/>
  <c r="Y543" i="2" s="1"/>
  <c r="U462" i="2"/>
  <c r="W462" i="2" s="1"/>
  <c r="F232" i="2"/>
  <c r="F94" i="2"/>
  <c r="H759" i="2"/>
  <c r="J759" i="2" s="1"/>
  <c r="W818" i="2"/>
  <c r="F806" i="2"/>
  <c r="F576" i="2"/>
  <c r="F637" i="2"/>
  <c r="J554" i="2"/>
  <c r="U554" i="2" s="1"/>
  <c r="W554" i="2" s="1"/>
  <c r="X554" i="2" s="1"/>
  <c r="Y554" i="2" s="1"/>
  <c r="H496" i="2"/>
  <c r="J497" i="2"/>
  <c r="U497" i="2" s="1"/>
  <c r="W497" i="2" s="1"/>
  <c r="X497" i="2" s="1"/>
  <c r="Y497" i="2" s="1"/>
  <c r="F555" i="2"/>
  <c r="H415" i="2"/>
  <c r="AA415" i="2" s="1"/>
  <c r="J416" i="2"/>
  <c r="U416" i="2" s="1"/>
  <c r="W416" i="2" s="1"/>
  <c r="U474" i="2"/>
  <c r="W474" i="2" s="1"/>
  <c r="F462" i="2"/>
  <c r="J473" i="2"/>
  <c r="U473" i="2" s="1"/>
  <c r="W473" i="2" s="1"/>
  <c r="F382" i="2"/>
  <c r="J393" i="2"/>
  <c r="U393" i="2" s="1"/>
  <c r="W393" i="2" s="1"/>
  <c r="J336" i="2"/>
  <c r="F394" i="2"/>
  <c r="H254" i="2"/>
  <c r="AA254" i="2" s="1"/>
  <c r="J255" i="2"/>
  <c r="J312" i="2"/>
  <c r="U312" i="2" s="1"/>
  <c r="W312" i="2" s="1"/>
  <c r="H173" i="2"/>
  <c r="J174" i="2"/>
  <c r="J231" i="2"/>
  <c r="U231" i="2" s="1"/>
  <c r="W231" i="2" s="1"/>
  <c r="U220" i="2"/>
  <c r="W220" i="2" s="1"/>
  <c r="J93" i="2"/>
  <c r="F93" i="2" s="1"/>
  <c r="H92" i="2"/>
  <c r="J150" i="2"/>
  <c r="U150" i="2" s="1"/>
  <c r="W150" i="2" s="1"/>
  <c r="T93" i="2"/>
  <c r="AA93" i="2" s="1"/>
  <c r="K92" i="2"/>
  <c r="T92" i="2" s="1"/>
  <c r="U151" i="2"/>
  <c r="W151" i="2" s="1"/>
  <c r="U139" i="2"/>
  <c r="W139" i="2" s="1"/>
  <c r="F151" i="2"/>
  <c r="F139" i="2"/>
  <c r="F106" i="2"/>
  <c r="L111" i="5"/>
  <c r="Y111" i="5"/>
  <c r="Y110" i="5" s="1"/>
  <c r="O111" i="5"/>
  <c r="T111" i="5"/>
  <c r="X111" i="5"/>
  <c r="AB111" i="5"/>
  <c r="Q111" i="5"/>
  <c r="AI128" i="5"/>
  <c r="AC111" i="5"/>
  <c r="AC110" i="5" s="1"/>
  <c r="O129" i="5"/>
  <c r="O128" i="5" s="1"/>
  <c r="AC129" i="5"/>
  <c r="AC128" i="5" s="1"/>
  <c r="AI117" i="5"/>
  <c r="AJ117" i="5"/>
  <c r="Q129" i="5"/>
  <c r="V129" i="5"/>
  <c r="AD129" i="5"/>
  <c r="AD128" i="5" s="1"/>
  <c r="AJ111" i="5"/>
  <c r="AJ110" i="5" s="1"/>
  <c r="V117" i="5"/>
  <c r="V110" i="5" s="1"/>
  <c r="O73" i="5"/>
  <c r="L117" i="5"/>
  <c r="AI111" i="5"/>
  <c r="L66" i="5"/>
  <c r="V66" i="5"/>
  <c r="Z66" i="5"/>
  <c r="AD66" i="5"/>
  <c r="L129" i="5"/>
  <c r="L128" i="5" s="1"/>
  <c r="M66" i="5"/>
  <c r="S66" i="5"/>
  <c r="Z117" i="5"/>
  <c r="Z110" i="5" s="1"/>
  <c r="AD117" i="5"/>
  <c r="AD110" i="5" s="1"/>
  <c r="N66" i="5"/>
  <c r="T66" i="5"/>
  <c r="X66" i="5"/>
  <c r="AB66" i="5"/>
  <c r="N111" i="5"/>
  <c r="T117" i="5"/>
  <c r="X117" i="5"/>
  <c r="AB117" i="5"/>
  <c r="W129" i="5"/>
  <c r="W128" i="5" s="1"/>
  <c r="AA129" i="5"/>
  <c r="AA128" i="5" s="1"/>
  <c r="AI66" i="5"/>
  <c r="T128" i="5"/>
  <c r="X129" i="5"/>
  <c r="X128" i="5" s="1"/>
  <c r="AB129" i="5"/>
  <c r="AB128" i="5" s="1"/>
  <c r="W66" i="5"/>
  <c r="AA66" i="5"/>
  <c r="M73" i="5"/>
  <c r="S73" i="5"/>
  <c r="W73" i="5"/>
  <c r="AA73" i="5"/>
  <c r="S111" i="5"/>
  <c r="W111" i="5"/>
  <c r="W110" i="5" s="1"/>
  <c r="AA111" i="5"/>
  <c r="N117" i="5"/>
  <c r="P129" i="5"/>
  <c r="P128" i="5" s="1"/>
  <c r="AJ66" i="5"/>
  <c r="O117" i="5"/>
  <c r="O110" i="5" s="1"/>
  <c r="Y73" i="5"/>
  <c r="P123" i="5"/>
  <c r="M110" i="5"/>
  <c r="P118" i="5"/>
  <c r="Q117" i="5"/>
  <c r="Q128" i="5"/>
  <c r="P79" i="5"/>
  <c r="V73" i="5"/>
  <c r="AD73" i="5"/>
  <c r="Q73" i="5"/>
  <c r="AC73" i="5"/>
  <c r="P67" i="5"/>
  <c r="P70" i="5"/>
  <c r="N73" i="5"/>
  <c r="Z73" i="5"/>
  <c r="L73" i="5"/>
  <c r="O66" i="5"/>
  <c r="Q66" i="5"/>
  <c r="P74" i="5"/>
  <c r="T73" i="5"/>
  <c r="X73" i="5"/>
  <c r="AB73" i="5"/>
  <c r="P172" i="5"/>
  <c r="P167" i="5"/>
  <c r="AJ165" i="5"/>
  <c r="AJ174" i="5" s="1"/>
  <c r="AI165" i="5"/>
  <c r="AI174" i="5" s="1"/>
  <c r="AD165" i="5"/>
  <c r="AD174" i="5" s="1"/>
  <c r="AC165" i="5"/>
  <c r="AC174" i="5" s="1"/>
  <c r="AB165" i="5"/>
  <c r="AB174" i="5" s="1"/>
  <c r="AA165" i="5"/>
  <c r="AA174" i="5" s="1"/>
  <c r="Z165" i="5"/>
  <c r="Z174" i="5" s="1"/>
  <c r="Y165" i="5"/>
  <c r="Y174" i="5" s="1"/>
  <c r="X165" i="5"/>
  <c r="X174" i="5" s="1"/>
  <c r="W165" i="5"/>
  <c r="W174" i="5" s="1"/>
  <c r="V165" i="5"/>
  <c r="T165" i="5"/>
  <c r="T174" i="5" s="1"/>
  <c r="S165" i="5"/>
  <c r="Q165" i="5"/>
  <c r="Q174" i="5" s="1"/>
  <c r="O165" i="5"/>
  <c r="O174" i="5" s="1"/>
  <c r="N165" i="5"/>
  <c r="N174" i="5" s="1"/>
  <c r="M165" i="5"/>
  <c r="M174" i="5" s="1"/>
  <c r="L165" i="5"/>
  <c r="L174" i="5" s="1"/>
  <c r="P164" i="5"/>
  <c r="P162" i="5"/>
  <c r="AJ156" i="5"/>
  <c r="AI156" i="5"/>
  <c r="AD156" i="5"/>
  <c r="AC156" i="5"/>
  <c r="AB156" i="5"/>
  <c r="AA156" i="5"/>
  <c r="Z156" i="5"/>
  <c r="Y156" i="5"/>
  <c r="X156" i="5"/>
  <c r="W156" i="5"/>
  <c r="V156" i="5"/>
  <c r="T156" i="5"/>
  <c r="S156" i="5"/>
  <c r="Q156" i="5"/>
  <c r="P156" i="5"/>
  <c r="O156" i="5"/>
  <c r="N156" i="5"/>
  <c r="M156" i="5"/>
  <c r="L156" i="5"/>
  <c r="AJ154" i="5"/>
  <c r="AI154" i="5"/>
  <c r="AD154" i="5"/>
  <c r="AC154" i="5"/>
  <c r="AB154" i="5"/>
  <c r="AA154" i="5"/>
  <c r="Z154" i="5"/>
  <c r="Y154" i="5"/>
  <c r="X154" i="5"/>
  <c r="W154" i="5"/>
  <c r="V154" i="5"/>
  <c r="AE154" i="5" s="1"/>
  <c r="T154" i="5"/>
  <c r="S154" i="5"/>
  <c r="Q154" i="5"/>
  <c r="P154" i="5"/>
  <c r="O154" i="5"/>
  <c r="N154" i="5"/>
  <c r="M154" i="5"/>
  <c r="L154" i="5"/>
  <c r="P153" i="5"/>
  <c r="P152" i="5"/>
  <c r="P151" i="5"/>
  <c r="AJ150" i="5"/>
  <c r="AI150" i="5"/>
  <c r="AD150" i="5"/>
  <c r="AC150" i="5"/>
  <c r="AB150" i="5"/>
  <c r="AA150" i="5"/>
  <c r="Z150" i="5"/>
  <c r="Y150" i="5"/>
  <c r="X150" i="5"/>
  <c r="W150" i="5"/>
  <c r="V150" i="5"/>
  <c r="T150" i="5"/>
  <c r="S150" i="5"/>
  <c r="Q150" i="5"/>
  <c r="O150" i="5"/>
  <c r="N150" i="5"/>
  <c r="M150" i="5"/>
  <c r="L150" i="5"/>
  <c r="P148" i="5"/>
  <c r="P147" i="5" s="1"/>
  <c r="P146" i="5" s="1"/>
  <c r="AJ147" i="5"/>
  <c r="AI147" i="5"/>
  <c r="AI146" i="5" s="1"/>
  <c r="AD147" i="5"/>
  <c r="AD146" i="5" s="1"/>
  <c r="AC147" i="5"/>
  <c r="AC146" i="5" s="1"/>
  <c r="AB147" i="5"/>
  <c r="AB146" i="5" s="1"/>
  <c r="AA147" i="5"/>
  <c r="AA146" i="5" s="1"/>
  <c r="Z147" i="5"/>
  <c r="Z146" i="5" s="1"/>
  <c r="Y147" i="5"/>
  <c r="Y146" i="5" s="1"/>
  <c r="X147" i="5"/>
  <c r="X146" i="5" s="1"/>
  <c r="W147" i="5"/>
  <c r="W146" i="5" s="1"/>
  <c r="V147" i="5"/>
  <c r="T147" i="5"/>
  <c r="T146" i="5" s="1"/>
  <c r="S147" i="5"/>
  <c r="Q147" i="5"/>
  <c r="Q146" i="5" s="1"/>
  <c r="O147" i="5"/>
  <c r="O146" i="5" s="1"/>
  <c r="N147" i="5"/>
  <c r="N146" i="5" s="1"/>
  <c r="M147" i="5"/>
  <c r="M146" i="5" s="1"/>
  <c r="L147" i="5"/>
  <c r="L146" i="5" s="1"/>
  <c r="AJ146" i="5"/>
  <c r="P145" i="5"/>
  <c r="P144" i="5"/>
  <c r="AJ143" i="5"/>
  <c r="AJ142" i="5" s="1"/>
  <c r="AI143" i="5"/>
  <c r="AD143" i="5"/>
  <c r="AD142" i="5" s="1"/>
  <c r="AC143" i="5"/>
  <c r="AC142" i="5" s="1"/>
  <c r="AB143" i="5"/>
  <c r="AB142" i="5" s="1"/>
  <c r="AA143" i="5"/>
  <c r="AA142" i="5" s="1"/>
  <c r="Z143" i="5"/>
  <c r="Z142" i="5" s="1"/>
  <c r="Y143" i="5"/>
  <c r="Y142" i="5" s="1"/>
  <c r="X143" i="5"/>
  <c r="X142" i="5" s="1"/>
  <c r="W143" i="5"/>
  <c r="W142" i="5" s="1"/>
  <c r="V143" i="5"/>
  <c r="T143" i="5"/>
  <c r="T142" i="5" s="1"/>
  <c r="S143" i="5"/>
  <c r="Q143" i="5"/>
  <c r="Q142" i="5" s="1"/>
  <c r="O143" i="5"/>
  <c r="O142" i="5" s="1"/>
  <c r="N143" i="5"/>
  <c r="N142" i="5" s="1"/>
  <c r="M143" i="5"/>
  <c r="M142" i="5" s="1"/>
  <c r="L143" i="5"/>
  <c r="L142" i="5" s="1"/>
  <c r="AI142" i="5"/>
  <c r="P139" i="5"/>
  <c r="P138" i="5"/>
  <c r="P137" i="5"/>
  <c r="AJ136" i="5"/>
  <c r="AJ135" i="5" s="1"/>
  <c r="AJ134" i="5" s="1"/>
  <c r="AI136" i="5"/>
  <c r="AD136" i="5"/>
  <c r="AD135" i="5" s="1"/>
  <c r="AD134" i="5" s="1"/>
  <c r="AC136" i="5"/>
  <c r="AC135" i="5" s="1"/>
  <c r="AC134" i="5" s="1"/>
  <c r="AB136" i="5"/>
  <c r="AB135" i="5" s="1"/>
  <c r="AB134" i="5" s="1"/>
  <c r="AA136" i="5"/>
  <c r="AA135" i="5" s="1"/>
  <c r="AA134" i="5" s="1"/>
  <c r="Z136" i="5"/>
  <c r="Z135" i="5" s="1"/>
  <c r="Z134" i="5" s="1"/>
  <c r="Y136" i="5"/>
  <c r="Y135" i="5" s="1"/>
  <c r="Y134" i="5" s="1"/>
  <c r="X136" i="5"/>
  <c r="X135" i="5" s="1"/>
  <c r="X134" i="5" s="1"/>
  <c r="W136" i="5"/>
  <c r="W135" i="5" s="1"/>
  <c r="W134" i="5" s="1"/>
  <c r="V136" i="5"/>
  <c r="T136" i="5"/>
  <c r="T135" i="5" s="1"/>
  <c r="T134" i="5" s="1"/>
  <c r="S136" i="5"/>
  <c r="Q136" i="5"/>
  <c r="Q135" i="5" s="1"/>
  <c r="Q134" i="5" s="1"/>
  <c r="O136" i="5"/>
  <c r="O135" i="5" s="1"/>
  <c r="O134" i="5" s="1"/>
  <c r="N136" i="5"/>
  <c r="N135" i="5" s="1"/>
  <c r="N134" i="5" s="1"/>
  <c r="M136" i="5"/>
  <c r="M135" i="5" s="1"/>
  <c r="M134" i="5" s="1"/>
  <c r="L136" i="5"/>
  <c r="L135" i="5" s="1"/>
  <c r="L134" i="5" s="1"/>
  <c r="AI135" i="5"/>
  <c r="AI134" i="5" s="1"/>
  <c r="P108" i="5"/>
  <c r="P107" i="5"/>
  <c r="AJ106" i="5"/>
  <c r="AI106" i="5"/>
  <c r="AD106" i="5"/>
  <c r="AC106" i="5"/>
  <c r="AB106" i="5"/>
  <c r="AA106" i="5"/>
  <c r="Z106" i="5"/>
  <c r="Y106" i="5"/>
  <c r="X106" i="5"/>
  <c r="W106" i="5"/>
  <c r="V106" i="5"/>
  <c r="T106" i="5"/>
  <c r="S106" i="5"/>
  <c r="Q106" i="5"/>
  <c r="O106" i="5"/>
  <c r="N106" i="5"/>
  <c r="M106" i="5"/>
  <c r="L106" i="5"/>
  <c r="P105" i="5"/>
  <c r="P104" i="5"/>
  <c r="AJ103" i="5"/>
  <c r="AI103" i="5"/>
  <c r="AD103" i="5"/>
  <c r="AC103" i="5"/>
  <c r="AB103" i="5"/>
  <c r="AA103" i="5"/>
  <c r="Z103" i="5"/>
  <c r="Y103" i="5"/>
  <c r="X103" i="5"/>
  <c r="W103" i="5"/>
  <c r="V103" i="5"/>
  <c r="T103" i="5"/>
  <c r="S103" i="5"/>
  <c r="Q103" i="5"/>
  <c r="O103" i="5"/>
  <c r="N103" i="5"/>
  <c r="M103" i="5"/>
  <c r="L103" i="5"/>
  <c r="P102" i="5"/>
  <c r="P101" i="5" s="1"/>
  <c r="AJ101" i="5"/>
  <c r="AI101" i="5"/>
  <c r="AD101" i="5"/>
  <c r="AC101" i="5"/>
  <c r="AB101" i="5"/>
  <c r="AA101" i="5"/>
  <c r="Z101" i="5"/>
  <c r="Y101" i="5"/>
  <c r="X101" i="5"/>
  <c r="W101" i="5"/>
  <c r="V101" i="5"/>
  <c r="T101" i="5"/>
  <c r="S101" i="5"/>
  <c r="Q101" i="5"/>
  <c r="O101" i="5"/>
  <c r="N101" i="5"/>
  <c r="M101" i="5"/>
  <c r="L101" i="5"/>
  <c r="P100" i="5"/>
  <c r="P99" i="5"/>
  <c r="AJ98" i="5"/>
  <c r="AI98" i="5"/>
  <c r="AD98" i="5"/>
  <c r="AC98" i="5"/>
  <c r="AB98" i="5"/>
  <c r="AA98" i="5"/>
  <c r="Z98" i="5"/>
  <c r="Y98" i="5"/>
  <c r="X98" i="5"/>
  <c r="W98" i="5"/>
  <c r="T98" i="5"/>
  <c r="S98" i="5"/>
  <c r="Q98" i="5"/>
  <c r="O98" i="5"/>
  <c r="N98" i="5"/>
  <c r="M98" i="5"/>
  <c r="L98" i="5"/>
  <c r="P94" i="5"/>
  <c r="P93" i="5"/>
  <c r="P92" i="5"/>
  <c r="AJ91" i="5"/>
  <c r="AJ90" i="5" s="1"/>
  <c r="AI91" i="5"/>
  <c r="AI90" i="5" s="1"/>
  <c r="AD91" i="5"/>
  <c r="AD90" i="5" s="1"/>
  <c r="AC91" i="5"/>
  <c r="AC90" i="5" s="1"/>
  <c r="AB91" i="5"/>
  <c r="AB90" i="5" s="1"/>
  <c r="AA91" i="5"/>
  <c r="AA90" i="5" s="1"/>
  <c r="Z91" i="5"/>
  <c r="Z90" i="5" s="1"/>
  <c r="Y91" i="5"/>
  <c r="Y90" i="5" s="1"/>
  <c r="X91" i="5"/>
  <c r="X90" i="5" s="1"/>
  <c r="W91" i="5"/>
  <c r="W90" i="5" s="1"/>
  <c r="V91" i="5"/>
  <c r="T91" i="5"/>
  <c r="T90" i="5" s="1"/>
  <c r="S91" i="5"/>
  <c r="Q91" i="5"/>
  <c r="Q90" i="5" s="1"/>
  <c r="O91" i="5"/>
  <c r="O90" i="5" s="1"/>
  <c r="N91" i="5"/>
  <c r="N90" i="5" s="1"/>
  <c r="M91" i="5"/>
  <c r="M90" i="5" s="1"/>
  <c r="L91" i="5"/>
  <c r="L90" i="5" s="1"/>
  <c r="P89" i="5"/>
  <c r="P88" i="5"/>
  <c r="P87" i="5"/>
  <c r="P86" i="5"/>
  <c r="P85" i="5"/>
  <c r="P84" i="5"/>
  <c r="AJ83" i="5"/>
  <c r="AI83" i="5"/>
  <c r="AD83" i="5"/>
  <c r="AC83" i="5"/>
  <c r="AB83" i="5"/>
  <c r="AA83" i="5"/>
  <c r="Z83" i="5"/>
  <c r="Y83" i="5"/>
  <c r="X83" i="5"/>
  <c r="W83" i="5"/>
  <c r="T83" i="5"/>
  <c r="S83" i="5"/>
  <c r="Q83" i="5"/>
  <c r="O83" i="5"/>
  <c r="N83" i="5"/>
  <c r="M83" i="5"/>
  <c r="L83" i="5"/>
  <c r="P65" i="5"/>
  <c r="P64" i="5"/>
  <c r="P63" i="5"/>
  <c r="P62" i="5"/>
  <c r="P61" i="5"/>
  <c r="AJ60" i="5"/>
  <c r="AI60" i="5"/>
  <c r="AD60" i="5"/>
  <c r="AC60" i="5"/>
  <c r="AB60" i="5"/>
  <c r="AA60" i="5"/>
  <c r="Z60" i="5"/>
  <c r="Y60" i="5"/>
  <c r="X60" i="5"/>
  <c r="W60" i="5"/>
  <c r="V60" i="5"/>
  <c r="T60" i="5"/>
  <c r="S60" i="5"/>
  <c r="Q60" i="5"/>
  <c r="O60" i="5"/>
  <c r="N60" i="5"/>
  <c r="M60" i="5"/>
  <c r="L60" i="5"/>
  <c r="P59" i="5"/>
  <c r="P58" i="5"/>
  <c r="AJ57" i="5"/>
  <c r="AI57" i="5"/>
  <c r="AI56" i="5" s="1"/>
  <c r="AD57" i="5"/>
  <c r="AD56" i="5" s="1"/>
  <c r="AC57" i="5"/>
  <c r="AC56" i="5" s="1"/>
  <c r="AB57" i="5"/>
  <c r="AA57" i="5"/>
  <c r="AA56" i="5" s="1"/>
  <c r="Z57" i="5"/>
  <c r="Z56" i="5" s="1"/>
  <c r="Y57" i="5"/>
  <c r="Y56" i="5" s="1"/>
  <c r="X57" i="5"/>
  <c r="W57" i="5"/>
  <c r="V57" i="5"/>
  <c r="V56" i="5" s="1"/>
  <c r="T57" i="5"/>
  <c r="S57" i="5"/>
  <c r="Q57" i="5"/>
  <c r="Q56" i="5" s="1"/>
  <c r="O57" i="5"/>
  <c r="O56" i="5" s="1"/>
  <c r="N57" i="5"/>
  <c r="M57" i="5"/>
  <c r="M56" i="5" s="1"/>
  <c r="L57" i="5"/>
  <c r="P55" i="5"/>
  <c r="P54" i="5"/>
  <c r="P53" i="5"/>
  <c r="P52" i="5"/>
  <c r="P51" i="5"/>
  <c r="P50" i="5"/>
  <c r="P49" i="5"/>
  <c r="P48" i="5"/>
  <c r="AJ47" i="5"/>
  <c r="AI47" i="5"/>
  <c r="AD47" i="5"/>
  <c r="AC47" i="5"/>
  <c r="AB47" i="5"/>
  <c r="AA47" i="5"/>
  <c r="Z47" i="5"/>
  <c r="Y47" i="5"/>
  <c r="X47" i="5"/>
  <c r="W47" i="5"/>
  <c r="V47" i="5"/>
  <c r="T47" i="5"/>
  <c r="S47" i="5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AJ38" i="5"/>
  <c r="AI38" i="5"/>
  <c r="AD38" i="5"/>
  <c r="AD37" i="5" s="1"/>
  <c r="AC38" i="5"/>
  <c r="AB38" i="5"/>
  <c r="AA38" i="5"/>
  <c r="Z38" i="5"/>
  <c r="Z37" i="5" s="1"/>
  <c r="Y38" i="5"/>
  <c r="X38" i="5"/>
  <c r="W38" i="5"/>
  <c r="V38" i="5"/>
  <c r="T38" i="5"/>
  <c r="T37" i="5" s="1"/>
  <c r="S38" i="5"/>
  <c r="Q38" i="5"/>
  <c r="O38" i="5"/>
  <c r="O37" i="5" s="1"/>
  <c r="N38" i="5"/>
  <c r="M38" i="5"/>
  <c r="L38" i="5"/>
  <c r="P36" i="5"/>
  <c r="P35" i="5"/>
  <c r="AJ34" i="5"/>
  <c r="AJ25" i="5" s="1"/>
  <c r="AI34" i="5"/>
  <c r="AI25" i="5" s="1"/>
  <c r="AD34" i="5"/>
  <c r="AC34" i="5"/>
  <c r="AB34" i="5"/>
  <c r="AA34" i="5"/>
  <c r="Z34" i="5"/>
  <c r="Y34" i="5"/>
  <c r="X34" i="5"/>
  <c r="W34" i="5"/>
  <c r="V34" i="5"/>
  <c r="T34" i="5"/>
  <c r="S34" i="5"/>
  <c r="Q34" i="5"/>
  <c r="O34" i="5"/>
  <c r="N34" i="5"/>
  <c r="M34" i="5"/>
  <c r="L34" i="5"/>
  <c r="P33" i="5"/>
  <c r="P32" i="5"/>
  <c r="P31" i="5"/>
  <c r="AD30" i="5"/>
  <c r="AC30" i="5"/>
  <c r="AB30" i="5"/>
  <c r="AA30" i="5"/>
  <c r="Z30" i="5"/>
  <c r="Y30" i="5"/>
  <c r="X30" i="5"/>
  <c r="W30" i="5"/>
  <c r="V30" i="5"/>
  <c r="T30" i="5"/>
  <c r="S30" i="5"/>
  <c r="Q30" i="5"/>
  <c r="O30" i="5"/>
  <c r="N30" i="5"/>
  <c r="M30" i="5"/>
  <c r="L30" i="5"/>
  <c r="P24" i="5"/>
  <c r="P23" i="5" s="1"/>
  <c r="AJ23" i="5"/>
  <c r="AI23" i="5"/>
  <c r="AD23" i="5"/>
  <c r="AC23" i="5"/>
  <c r="AB23" i="5"/>
  <c r="AA23" i="5"/>
  <c r="Z23" i="5"/>
  <c r="Y23" i="5"/>
  <c r="X23" i="5"/>
  <c r="W23" i="5"/>
  <c r="V23" i="5"/>
  <c r="T23" i="5"/>
  <c r="S23" i="5"/>
  <c r="Q23" i="5"/>
  <c r="O23" i="5"/>
  <c r="N23" i="5"/>
  <c r="M23" i="5"/>
  <c r="L23" i="5"/>
  <c r="P22" i="5"/>
  <c r="P21" i="5"/>
  <c r="AJ20" i="5"/>
  <c r="AJ19" i="5" s="1"/>
  <c r="AI20" i="5"/>
  <c r="AI19" i="5" s="1"/>
  <c r="AD20" i="5"/>
  <c r="AC20" i="5"/>
  <c r="AC19" i="5" s="1"/>
  <c r="AB20" i="5"/>
  <c r="AB19" i="5" s="1"/>
  <c r="AA20" i="5"/>
  <c r="AA19" i="5" s="1"/>
  <c r="Z20" i="5"/>
  <c r="Y20" i="5"/>
  <c r="Y19" i="5" s="1"/>
  <c r="X20" i="5"/>
  <c r="X19" i="5" s="1"/>
  <c r="W20" i="5"/>
  <c r="W19" i="5" s="1"/>
  <c r="V20" i="5"/>
  <c r="T20" i="5"/>
  <c r="T19" i="5" s="1"/>
  <c r="S20" i="5"/>
  <c r="Q20" i="5"/>
  <c r="O20" i="5"/>
  <c r="O19" i="5" s="1"/>
  <c r="N20" i="5"/>
  <c r="M20" i="5"/>
  <c r="L20" i="5"/>
  <c r="X93" i="2" l="1"/>
  <c r="X92" i="2" s="1"/>
  <c r="Y93" i="2"/>
  <c r="Y92" i="2" s="1"/>
  <c r="AI110" i="5"/>
  <c r="J335" i="2"/>
  <c r="U335" i="2" s="1"/>
  <c r="W335" i="2" s="1"/>
  <c r="AA335" i="2"/>
  <c r="U576" i="2"/>
  <c r="W576" i="2" s="1"/>
  <c r="U255" i="2"/>
  <c r="W255" i="2" s="1"/>
  <c r="Y335" i="2"/>
  <c r="X336" i="2"/>
  <c r="X335" i="2" s="1"/>
  <c r="AA839" i="2"/>
  <c r="W927" i="2"/>
  <c r="AA173" i="2"/>
  <c r="Y172" i="5"/>
  <c r="F737" i="2"/>
  <c r="U737" i="2"/>
  <c r="W737" i="2" s="1"/>
  <c r="U678" i="2"/>
  <c r="U839" i="2"/>
  <c r="U897" i="2"/>
  <c r="U817" i="2"/>
  <c r="W817" i="2" s="1"/>
  <c r="AA110" i="5"/>
  <c r="AA496" i="2"/>
  <c r="F577" i="2"/>
  <c r="U577" i="2"/>
  <c r="W577" i="2" s="1"/>
  <c r="F678" i="2"/>
  <c r="U174" i="2"/>
  <c r="W174" i="2" s="1"/>
  <c r="AA576" i="2"/>
  <c r="U336" i="2"/>
  <c r="W336" i="2" s="1"/>
  <c r="AA92" i="2"/>
  <c r="AA840" i="2"/>
  <c r="AA577" i="2"/>
  <c r="U38" i="5"/>
  <c r="AL154" i="5"/>
  <c r="AL112" i="5"/>
  <c r="AL30" i="5"/>
  <c r="AL28" i="5"/>
  <c r="AL23" i="5"/>
  <c r="U47" i="5"/>
  <c r="U150" i="5"/>
  <c r="AL26" i="5"/>
  <c r="AL123" i="5"/>
  <c r="T110" i="5"/>
  <c r="AF118" i="5"/>
  <c r="AH118" i="5" s="1"/>
  <c r="W678" i="2"/>
  <c r="X678" i="2" s="1"/>
  <c r="Y678" i="2" s="1"/>
  <c r="X37" i="5"/>
  <c r="AB37" i="5"/>
  <c r="AF132" i="5"/>
  <c r="AH132" i="5" s="1"/>
  <c r="AE103" i="5"/>
  <c r="AL103" i="5" s="1"/>
  <c r="AE106" i="5"/>
  <c r="AL106" i="5" s="1"/>
  <c r="AF67" i="5"/>
  <c r="AH67" i="5" s="1"/>
  <c r="AF70" i="5"/>
  <c r="AH70" i="5" s="1"/>
  <c r="X172" i="5"/>
  <c r="M8" i="2"/>
  <c r="AG166" i="5"/>
  <c r="AG168" i="5" s="1"/>
  <c r="AG171" i="5"/>
  <c r="U66" i="5"/>
  <c r="AE47" i="5"/>
  <c r="AL47" i="5" s="1"/>
  <c r="AE34" i="5"/>
  <c r="AL34" i="5" s="1"/>
  <c r="U23" i="5"/>
  <c r="AE83" i="5"/>
  <c r="AL83" i="5" s="1"/>
  <c r="F473" i="2"/>
  <c r="F497" i="2"/>
  <c r="V19" i="5"/>
  <c r="AE23" i="5"/>
  <c r="S90" i="5"/>
  <c r="U91" i="5"/>
  <c r="S146" i="5"/>
  <c r="U147" i="5"/>
  <c r="S174" i="5"/>
  <c r="U174" i="5" s="1"/>
  <c r="U165" i="5"/>
  <c r="U34" i="5"/>
  <c r="AE30" i="5"/>
  <c r="L37" i="5"/>
  <c r="U83" i="5"/>
  <c r="U103" i="5"/>
  <c r="U106" i="5"/>
  <c r="U156" i="5"/>
  <c r="L110" i="5"/>
  <c r="AE111" i="5"/>
  <c r="AL111" i="5" s="1"/>
  <c r="V37" i="5"/>
  <c r="AE38" i="5"/>
  <c r="AF38" i="5" s="1"/>
  <c r="AH38" i="5" s="1"/>
  <c r="V135" i="5"/>
  <c r="AE136" i="5"/>
  <c r="AL136" i="5" s="1"/>
  <c r="S142" i="5"/>
  <c r="S141" i="5" s="1"/>
  <c r="U143" i="5"/>
  <c r="S128" i="5"/>
  <c r="U129" i="5"/>
  <c r="AF47" i="5"/>
  <c r="AH47" i="5" s="1"/>
  <c r="AE60" i="5"/>
  <c r="AL60" i="5" s="1"/>
  <c r="AE98" i="5"/>
  <c r="AL98" i="5" s="1"/>
  <c r="AE101" i="5"/>
  <c r="AL101" i="5" s="1"/>
  <c r="X110" i="5"/>
  <c r="U117" i="5"/>
  <c r="S19" i="5"/>
  <c r="U20" i="5"/>
  <c r="V90" i="5"/>
  <c r="AE90" i="5" s="1"/>
  <c r="AE91" i="5"/>
  <c r="V146" i="5"/>
  <c r="AE146" i="5" s="1"/>
  <c r="AE147" i="5"/>
  <c r="V174" i="5"/>
  <c r="AE174" i="5" s="1"/>
  <c r="AE165" i="5"/>
  <c r="AF165" i="5" s="1"/>
  <c r="AH165" i="5" s="1"/>
  <c r="S110" i="5"/>
  <c r="U111" i="5"/>
  <c r="U30" i="5"/>
  <c r="AE156" i="5"/>
  <c r="AL156" i="5" s="1"/>
  <c r="AE117" i="5"/>
  <c r="AL117" i="5" s="1"/>
  <c r="S56" i="5"/>
  <c r="U57" i="5"/>
  <c r="S135" i="5"/>
  <c r="U136" i="5"/>
  <c r="V142" i="5"/>
  <c r="AE142" i="5" s="1"/>
  <c r="AE143" i="5"/>
  <c r="AL143" i="5" s="1"/>
  <c r="V149" i="5"/>
  <c r="AE150" i="5"/>
  <c r="AF150" i="5" s="1"/>
  <c r="AH150" i="5" s="1"/>
  <c r="V128" i="5"/>
  <c r="AE128" i="5" s="1"/>
  <c r="AE129" i="5"/>
  <c r="AL129" i="5" s="1"/>
  <c r="AE20" i="5"/>
  <c r="AL20" i="5" s="1"/>
  <c r="U60" i="5"/>
  <c r="U101" i="5"/>
  <c r="U154" i="5"/>
  <c r="AF154" i="5" s="1"/>
  <c r="AH154" i="5" s="1"/>
  <c r="AE66" i="5"/>
  <c r="AL66" i="5" s="1"/>
  <c r="AF115" i="5"/>
  <c r="AH115" i="5" s="1"/>
  <c r="AE73" i="5"/>
  <c r="AL73" i="5" s="1"/>
  <c r="U73" i="5"/>
  <c r="AF74" i="5"/>
  <c r="AH74" i="5" s="1"/>
  <c r="W56" i="5"/>
  <c r="AE57" i="5"/>
  <c r="AF57" i="5" s="1"/>
  <c r="AH57" i="5" s="1"/>
  <c r="W760" i="2"/>
  <c r="X760" i="2" s="1"/>
  <c r="Y760" i="2" s="1"/>
  <c r="O10" i="2"/>
  <c r="O8" i="2" s="1"/>
  <c r="W382" i="2"/>
  <c r="F839" i="2"/>
  <c r="F897" i="2"/>
  <c r="T759" i="2"/>
  <c r="AA759" i="2" s="1"/>
  <c r="F677" i="2"/>
  <c r="T677" i="2"/>
  <c r="U677" i="2" s="1"/>
  <c r="F393" i="2"/>
  <c r="F554" i="2"/>
  <c r="F416" i="2"/>
  <c r="F336" i="2"/>
  <c r="F817" i="2"/>
  <c r="F760" i="2"/>
  <c r="F636" i="2"/>
  <c r="J496" i="2"/>
  <c r="U496" i="2" s="1"/>
  <c r="W496" i="2" s="1"/>
  <c r="X496" i="2" s="1"/>
  <c r="J415" i="2"/>
  <c r="U415" i="2" s="1"/>
  <c r="W415" i="2" s="1"/>
  <c r="F312" i="2"/>
  <c r="F255" i="2"/>
  <c r="J254" i="2"/>
  <c r="U254" i="2" s="1"/>
  <c r="W254" i="2" s="1"/>
  <c r="F231" i="2"/>
  <c r="F174" i="2"/>
  <c r="J173" i="2"/>
  <c r="U173" i="2" s="1"/>
  <c r="W173" i="2" s="1"/>
  <c r="X173" i="2" s="1"/>
  <c r="J92" i="2"/>
  <c r="F150" i="2"/>
  <c r="U93" i="2"/>
  <c r="W93" i="2" s="1"/>
  <c r="L19" i="5"/>
  <c r="Q19" i="5"/>
  <c r="Z19" i="5"/>
  <c r="AD19" i="5"/>
  <c r="M37" i="5"/>
  <c r="S37" i="5"/>
  <c r="AA37" i="5"/>
  <c r="AI37" i="5"/>
  <c r="N56" i="5"/>
  <c r="T56" i="5"/>
  <c r="X56" i="5"/>
  <c r="AJ56" i="5"/>
  <c r="AJ18" i="5" s="1"/>
  <c r="Q110" i="5"/>
  <c r="AB110" i="5"/>
  <c r="P34" i="5"/>
  <c r="N110" i="5"/>
  <c r="P73" i="5"/>
  <c r="AD97" i="5"/>
  <c r="AD96" i="5" s="1"/>
  <c r="AD95" i="5" s="1"/>
  <c r="P117" i="5"/>
  <c r="P110" i="5" s="1"/>
  <c r="N25" i="5"/>
  <c r="T25" i="5"/>
  <c r="X25" i="5"/>
  <c r="AB25" i="5"/>
  <c r="L25" i="5"/>
  <c r="Q25" i="5"/>
  <c r="V25" i="5"/>
  <c r="Z25" i="5"/>
  <c r="AD25" i="5"/>
  <c r="AD18" i="5" s="1"/>
  <c r="P66" i="5"/>
  <c r="P47" i="5"/>
  <c r="Q82" i="5"/>
  <c r="AB149" i="5"/>
  <c r="N97" i="5"/>
  <c r="N96" i="5" s="1"/>
  <c r="N95" i="5" s="1"/>
  <c r="T97" i="5"/>
  <c r="T96" i="5" s="1"/>
  <c r="T95" i="5" s="1"/>
  <c r="X97" i="5"/>
  <c r="X96" i="5" s="1"/>
  <c r="X95" i="5" s="1"/>
  <c r="AB97" i="5"/>
  <c r="AB96" i="5" s="1"/>
  <c r="AB95" i="5" s="1"/>
  <c r="AI97" i="5"/>
  <c r="AI96" i="5" s="1"/>
  <c r="AI95" i="5" s="1"/>
  <c r="X149" i="5"/>
  <c r="AC149" i="5"/>
  <c r="Y141" i="5"/>
  <c r="N82" i="5"/>
  <c r="Q37" i="5"/>
  <c r="Y37" i="5"/>
  <c r="AC37" i="5"/>
  <c r="AJ37" i="5"/>
  <c r="Y82" i="5"/>
  <c r="AC82" i="5"/>
  <c r="Z141" i="5"/>
  <c r="AD141" i="5"/>
  <c r="M25" i="5"/>
  <c r="S25" i="5"/>
  <c r="W25" i="5"/>
  <c r="P38" i="5"/>
  <c r="P37" i="5" s="1"/>
  <c r="V82" i="5"/>
  <c r="Z82" i="5"/>
  <c r="AD82" i="5"/>
  <c r="AB82" i="5"/>
  <c r="L97" i="5"/>
  <c r="L96" i="5" s="1"/>
  <c r="L95" i="5" s="1"/>
  <c r="V97" i="5"/>
  <c r="N141" i="5"/>
  <c r="W141" i="5"/>
  <c r="L149" i="5"/>
  <c r="P165" i="5"/>
  <c r="P174" i="5" s="1"/>
  <c r="Q18" i="5"/>
  <c r="O25" i="5"/>
  <c r="O18" i="5" s="1"/>
  <c r="Y25" i="5"/>
  <c r="AC25" i="5"/>
  <c r="M97" i="5"/>
  <c r="M96" i="5" s="1"/>
  <c r="M95" i="5" s="1"/>
  <c r="S97" i="5"/>
  <c r="W97" i="5"/>
  <c r="W96" i="5" s="1"/>
  <c r="W95" i="5" s="1"/>
  <c r="Q141" i="5"/>
  <c r="AA25" i="5"/>
  <c r="S82" i="5"/>
  <c r="AA82" i="5"/>
  <c r="P83" i="5"/>
  <c r="P106" i="5"/>
  <c r="P20" i="5"/>
  <c r="P19" i="5" s="1"/>
  <c r="T82" i="5"/>
  <c r="W82" i="5"/>
  <c r="Y97" i="5"/>
  <c r="Y96" i="5" s="1"/>
  <c r="Y95" i="5" s="1"/>
  <c r="AC97" i="5"/>
  <c r="AC96" i="5" s="1"/>
  <c r="AC95" i="5" s="1"/>
  <c r="AJ97" i="5"/>
  <c r="AJ96" i="5" s="1"/>
  <c r="AJ95" i="5" s="1"/>
  <c r="AJ17" i="5" s="1"/>
  <c r="AA141" i="5"/>
  <c r="P150" i="5"/>
  <c r="P149" i="5" s="1"/>
  <c r="M19" i="5"/>
  <c r="Z97" i="5"/>
  <c r="Z96" i="5" s="1"/>
  <c r="Z95" i="5" s="1"/>
  <c r="P136" i="5"/>
  <c r="P135" i="5" s="1"/>
  <c r="P134" i="5" s="1"/>
  <c r="W37" i="5"/>
  <c r="O82" i="5"/>
  <c r="T149" i="5"/>
  <c r="AI149" i="5"/>
  <c r="X82" i="5"/>
  <c r="P98" i="5"/>
  <c r="X141" i="5"/>
  <c r="Y149" i="5"/>
  <c r="M149" i="5"/>
  <c r="Q149" i="5"/>
  <c r="M82" i="5"/>
  <c r="P91" i="5"/>
  <c r="P90" i="5" s="1"/>
  <c r="S149" i="5"/>
  <c r="W149" i="5"/>
  <c r="AA149" i="5"/>
  <c r="N19" i="5"/>
  <c r="P30" i="5"/>
  <c r="N37" i="5"/>
  <c r="P57" i="5"/>
  <c r="P60" i="5"/>
  <c r="O97" i="5"/>
  <c r="O96" i="5" s="1"/>
  <c r="O95" i="5" s="1"/>
  <c r="Q97" i="5"/>
  <c r="Q96" i="5" s="1"/>
  <c r="Q95" i="5" s="1"/>
  <c r="P103" i="5"/>
  <c r="L82" i="5"/>
  <c r="O141" i="5"/>
  <c r="AJ149" i="5"/>
  <c r="AA97" i="5"/>
  <c r="AA96" i="5" s="1"/>
  <c r="AA95" i="5" s="1"/>
  <c r="P143" i="5"/>
  <c r="P142" i="5" s="1"/>
  <c r="P141" i="5" s="1"/>
  <c r="N149" i="5"/>
  <c r="L56" i="5"/>
  <c r="M141" i="5"/>
  <c r="AC141" i="5"/>
  <c r="AJ141" i="5"/>
  <c r="AB56" i="5"/>
  <c r="L141" i="5"/>
  <c r="T141" i="5"/>
  <c r="AB141" i="5"/>
  <c r="AI141" i="5"/>
  <c r="O149" i="5"/>
  <c r="Z149" i="5"/>
  <c r="Z140" i="5" s="1"/>
  <c r="Z160" i="5" s="1"/>
  <c r="AD149" i="5"/>
  <c r="AD140" i="5" s="1"/>
  <c r="AD160" i="5" s="1"/>
  <c r="V141" i="5" l="1"/>
  <c r="AF147" i="5"/>
  <c r="AH147" i="5" s="1"/>
  <c r="AI17" i="5"/>
  <c r="AI159" i="5" s="1"/>
  <c r="AF83" i="5"/>
  <c r="AH83" i="5" s="1"/>
  <c r="F335" i="2"/>
  <c r="W926" i="2"/>
  <c r="U759" i="2"/>
  <c r="W759" i="2" s="1"/>
  <c r="X759" i="2" s="1"/>
  <c r="Y759" i="2" s="1"/>
  <c r="AF91" i="5"/>
  <c r="AH91" i="5" s="1"/>
  <c r="U92" i="2"/>
  <c r="W677" i="2"/>
  <c r="X677" i="2" s="1"/>
  <c r="AA677" i="2"/>
  <c r="AA18" i="5"/>
  <c r="U37" i="5"/>
  <c r="AF34" i="5"/>
  <c r="AH34" i="5" s="1"/>
  <c r="U142" i="5"/>
  <c r="AL142" i="5"/>
  <c r="AF106" i="5"/>
  <c r="AH106" i="5" s="1"/>
  <c r="AL147" i="5"/>
  <c r="U19" i="5"/>
  <c r="AF103" i="5"/>
  <c r="AH103" i="5" s="1"/>
  <c r="U146" i="5"/>
  <c r="AL146" i="5"/>
  <c r="AL150" i="5"/>
  <c r="AL57" i="5"/>
  <c r="U90" i="5"/>
  <c r="AL90" i="5"/>
  <c r="AL38" i="5"/>
  <c r="AL91" i="5"/>
  <c r="AL165" i="5"/>
  <c r="U110" i="5"/>
  <c r="U128" i="5"/>
  <c r="AF128" i="5" s="1"/>
  <c r="AH128" i="5" s="1"/>
  <c r="AL128" i="5"/>
  <c r="AF66" i="5"/>
  <c r="AH66" i="5" s="1"/>
  <c r="AF60" i="5"/>
  <c r="AH60" i="5" s="1"/>
  <c r="AF117" i="5"/>
  <c r="AH117" i="5" s="1"/>
  <c r="T18" i="5"/>
  <c r="AF174" i="5"/>
  <c r="AH174" i="5" s="1"/>
  <c r="Z172" i="5"/>
  <c r="AF142" i="5"/>
  <c r="AH142" i="5" s="1"/>
  <c r="AF156" i="5"/>
  <c r="AH156" i="5" s="1"/>
  <c r="AE110" i="5"/>
  <c r="AL110" i="5" s="1"/>
  <c r="AF101" i="5"/>
  <c r="AH101" i="5" s="1"/>
  <c r="AF30" i="5"/>
  <c r="AH30" i="5" s="1"/>
  <c r="V18" i="5"/>
  <c r="AF23" i="5"/>
  <c r="AH23" i="5" s="1"/>
  <c r="AF90" i="5"/>
  <c r="AH90" i="5" s="1"/>
  <c r="S140" i="5"/>
  <c r="U149" i="5"/>
  <c r="S96" i="5"/>
  <c r="U97" i="5"/>
  <c r="V140" i="5"/>
  <c r="AE141" i="5"/>
  <c r="AL141" i="5" s="1"/>
  <c r="V134" i="5"/>
  <c r="AE134" i="5" s="1"/>
  <c r="AE135" i="5"/>
  <c r="AL135" i="5" s="1"/>
  <c r="U82" i="5"/>
  <c r="U25" i="5"/>
  <c r="X18" i="5"/>
  <c r="X17" i="5" s="1"/>
  <c r="AE56" i="5"/>
  <c r="AL56" i="5" s="1"/>
  <c r="AF98" i="5"/>
  <c r="AH98" i="5" s="1"/>
  <c r="U56" i="5"/>
  <c r="V96" i="5"/>
  <c r="AE97" i="5"/>
  <c r="AL97" i="5" s="1"/>
  <c r="AF129" i="5"/>
  <c r="AH129" i="5" s="1"/>
  <c r="AF136" i="5"/>
  <c r="AH136" i="5" s="1"/>
  <c r="AF111" i="5"/>
  <c r="AH111" i="5" s="1"/>
  <c r="AF146" i="5"/>
  <c r="AH146" i="5" s="1"/>
  <c r="AE19" i="5"/>
  <c r="AF19" i="5" s="1"/>
  <c r="AH19" i="5" s="1"/>
  <c r="S134" i="5"/>
  <c r="U134" i="5" s="1"/>
  <c r="U135" i="5"/>
  <c r="AE149" i="5"/>
  <c r="AL149" i="5" s="1"/>
  <c r="AE37" i="5"/>
  <c r="AF37" i="5" s="1"/>
  <c r="AH37" i="5" s="1"/>
  <c r="U141" i="5"/>
  <c r="AE82" i="5"/>
  <c r="AL82" i="5" s="1"/>
  <c r="AF20" i="5"/>
  <c r="AH20" i="5" s="1"/>
  <c r="AF143" i="5"/>
  <c r="AH143" i="5" s="1"/>
  <c r="AF73" i="5"/>
  <c r="AH73" i="5" s="1"/>
  <c r="AE25" i="5"/>
  <c r="AL25" i="5" s="1"/>
  <c r="F759" i="2"/>
  <c r="F496" i="2"/>
  <c r="F415" i="2"/>
  <c r="F254" i="2"/>
  <c r="F173" i="2"/>
  <c r="F92" i="2"/>
  <c r="S18" i="5"/>
  <c r="P25" i="5"/>
  <c r="Z18" i="5"/>
  <c r="L18" i="5"/>
  <c r="L17" i="5" s="1"/>
  <c r="L159" i="5" s="1"/>
  <c r="X140" i="5"/>
  <c r="X160" i="5" s="1"/>
  <c r="AB140" i="5"/>
  <c r="AB160" i="5" s="1"/>
  <c r="T17" i="5"/>
  <c r="T159" i="5" s="1"/>
  <c r="Y18" i="5"/>
  <c r="Y17" i="5" s="1"/>
  <c r="Y159" i="5" s="1"/>
  <c r="O140" i="5"/>
  <c r="O160" i="5" s="1"/>
  <c r="AC140" i="5"/>
  <c r="AC160" i="5" s="1"/>
  <c r="N140" i="5"/>
  <c r="N160" i="5" s="1"/>
  <c r="AC18" i="5"/>
  <c r="AC17" i="5" s="1"/>
  <c r="AC159" i="5" s="1"/>
  <c r="W18" i="5"/>
  <c r="W17" i="5" s="1"/>
  <c r="W159" i="5" s="1"/>
  <c r="AD17" i="5"/>
  <c r="AD159" i="5" s="1"/>
  <c r="AD161" i="5" s="1"/>
  <c r="L140" i="5"/>
  <c r="L160" i="5" s="1"/>
  <c r="T140" i="5"/>
  <c r="T160" i="5" s="1"/>
  <c r="Y140" i="5"/>
  <c r="Y160" i="5" s="1"/>
  <c r="Q140" i="5"/>
  <c r="Q160" i="5" s="1"/>
  <c r="AJ159" i="5"/>
  <c r="W140" i="5"/>
  <c r="W160" i="5" s="1"/>
  <c r="P82" i="5"/>
  <c r="N18" i="5"/>
  <c r="N17" i="5" s="1"/>
  <c r="AA140" i="5"/>
  <c r="AA160" i="5" s="1"/>
  <c r="AA17" i="5"/>
  <c r="AA159" i="5" s="1"/>
  <c r="M18" i="5"/>
  <c r="M17" i="5" s="1"/>
  <c r="M159" i="5" s="1"/>
  <c r="AB18" i="5"/>
  <c r="AB17" i="5" s="1"/>
  <c r="AB16" i="5" s="1"/>
  <c r="AB15" i="5" s="1"/>
  <c r="AI140" i="5"/>
  <c r="AI160" i="5" s="1"/>
  <c r="P97" i="5"/>
  <c r="P96" i="5" s="1"/>
  <c r="P95" i="5" s="1"/>
  <c r="AJ140" i="5"/>
  <c r="AJ160" i="5" s="1"/>
  <c r="P140" i="5"/>
  <c r="Q17" i="5"/>
  <c r="M140" i="5"/>
  <c r="M160" i="5" s="1"/>
  <c r="P56" i="5"/>
  <c r="O17" i="5"/>
  <c r="O159" i="5" s="1"/>
  <c r="W925" i="2" l="1"/>
  <c r="W92" i="2"/>
  <c r="AF149" i="5"/>
  <c r="AH149" i="5" s="1"/>
  <c r="AF56" i="5"/>
  <c r="AH56" i="5" s="1"/>
  <c r="AF25" i="5"/>
  <c r="AH25" i="5" s="1"/>
  <c r="AL134" i="5"/>
  <c r="AF110" i="5"/>
  <c r="AH110" i="5" s="1"/>
  <c r="AL19" i="5"/>
  <c r="AL37" i="5"/>
  <c r="AD16" i="5"/>
  <c r="AD15" i="5" s="1"/>
  <c r="U18" i="5"/>
  <c r="P18" i="5"/>
  <c r="V95" i="5"/>
  <c r="AE96" i="5"/>
  <c r="AL96" i="5" s="1"/>
  <c r="V160" i="5"/>
  <c r="AE160" i="5" s="1"/>
  <c r="AE140" i="5"/>
  <c r="AL140" i="5" s="1"/>
  <c r="S160" i="5"/>
  <c r="U140" i="5"/>
  <c r="AF141" i="5"/>
  <c r="AH141" i="5" s="1"/>
  <c r="AF82" i="5"/>
  <c r="AH82" i="5" s="1"/>
  <c r="S95" i="5"/>
  <c r="U96" i="5"/>
  <c r="AF134" i="5"/>
  <c r="AH134" i="5" s="1"/>
  <c r="AF135" i="5"/>
  <c r="AH135" i="5" s="1"/>
  <c r="AF97" i="5"/>
  <c r="AH97" i="5" s="1"/>
  <c r="AI161" i="5"/>
  <c r="AI171" i="5" s="1"/>
  <c r="AC161" i="5"/>
  <c r="AC163" i="5" s="1"/>
  <c r="AE18" i="5"/>
  <c r="Z17" i="5"/>
  <c r="Z16" i="5" s="1"/>
  <c r="AI16" i="5"/>
  <c r="AI15" i="5" s="1"/>
  <c r="X16" i="5"/>
  <c r="X15" i="5" s="1"/>
  <c r="X159" i="5"/>
  <c r="X161" i="5" s="1"/>
  <c r="X171" i="5" s="1"/>
  <c r="X173" i="5" s="1"/>
  <c r="X175" i="5" s="1"/>
  <c r="Q16" i="5"/>
  <c r="Q15" i="5" s="1"/>
  <c r="Y161" i="5"/>
  <c r="Y166" i="5" s="1"/>
  <c r="Y168" i="5" s="1"/>
  <c r="L161" i="5"/>
  <c r="L166" i="5" s="1"/>
  <c r="L168" i="5" s="1"/>
  <c r="AA161" i="5"/>
  <c r="AA166" i="5" s="1"/>
  <c r="AA168" i="5" s="1"/>
  <c r="T161" i="5"/>
  <c r="T166" i="5" s="1"/>
  <c r="T168" i="5" s="1"/>
  <c r="AJ161" i="5"/>
  <c r="AJ171" i="5" s="1"/>
  <c r="AC16" i="5"/>
  <c r="AC15" i="5" s="1"/>
  <c r="L16" i="5"/>
  <c r="L15" i="5" s="1"/>
  <c r="AB159" i="5"/>
  <c r="AB161" i="5" s="1"/>
  <c r="AB171" i="5" s="1"/>
  <c r="AA16" i="5"/>
  <c r="AA15" i="5" s="1"/>
  <c r="Y16" i="5"/>
  <c r="Y15" i="5" s="1"/>
  <c r="P160" i="5"/>
  <c r="T16" i="5"/>
  <c r="T15" i="5" s="1"/>
  <c r="W161" i="5"/>
  <c r="W163" i="5" s="1"/>
  <c r="W16" i="5"/>
  <c r="W15" i="5" s="1"/>
  <c r="P17" i="5"/>
  <c r="P16" i="5" s="1"/>
  <c r="P15" i="5" s="1"/>
  <c r="Q159" i="5"/>
  <c r="P159" i="5" s="1"/>
  <c r="M16" i="5"/>
  <c r="M15" i="5" s="1"/>
  <c r="M161" i="5"/>
  <c r="M163" i="5" s="1"/>
  <c r="AJ16" i="5"/>
  <c r="AJ15" i="5" s="1"/>
  <c r="N16" i="5"/>
  <c r="N15" i="5" s="1"/>
  <c r="N159" i="5"/>
  <c r="N161" i="5" s="1"/>
  <c r="O161" i="5"/>
  <c r="O163" i="5" s="1"/>
  <c r="O16" i="5"/>
  <c r="O15" i="5" s="1"/>
  <c r="AD166" i="5"/>
  <c r="AD168" i="5" s="1"/>
  <c r="AD171" i="5"/>
  <c r="AD163" i="5"/>
  <c r="W924" i="2" l="1"/>
  <c r="U95" i="5"/>
  <c r="AF18" i="5"/>
  <c r="AH18" i="5" s="1"/>
  <c r="U160" i="5"/>
  <c r="AF160" i="5" s="1"/>
  <c r="AH160" i="5" s="1"/>
  <c r="AL160" i="5"/>
  <c r="AL18" i="5"/>
  <c r="AI163" i="5"/>
  <c r="S17" i="5"/>
  <c r="AF96" i="5"/>
  <c r="AH96" i="5" s="1"/>
  <c r="AE95" i="5"/>
  <c r="AL95" i="5" s="1"/>
  <c r="V17" i="5"/>
  <c r="L171" i="5"/>
  <c r="L173" i="5" s="1"/>
  <c r="L175" i="5" s="1"/>
  <c r="AI166" i="5"/>
  <c r="AI168" i="5" s="1"/>
  <c r="AF140" i="5"/>
  <c r="AH140" i="5" s="1"/>
  <c r="AA171" i="5"/>
  <c r="AC166" i="5"/>
  <c r="AC168" i="5" s="1"/>
  <c r="AA163" i="5"/>
  <c r="AC171" i="5"/>
  <c r="X163" i="5"/>
  <c r="X166" i="5"/>
  <c r="X168" i="5" s="1"/>
  <c r="T163" i="5"/>
  <c r="AJ166" i="5"/>
  <c r="AJ168" i="5" s="1"/>
  <c r="L163" i="5"/>
  <c r="Y163" i="5"/>
  <c r="Z15" i="5"/>
  <c r="Z159" i="5"/>
  <c r="AJ163" i="5"/>
  <c r="Y171" i="5"/>
  <c r="Y173" i="5" s="1"/>
  <c r="Y175" i="5" s="1"/>
  <c r="T171" i="5"/>
  <c r="AB166" i="5"/>
  <c r="AB168" i="5" s="1"/>
  <c r="W166" i="5"/>
  <c r="W168" i="5" s="1"/>
  <c r="W171" i="5"/>
  <c r="AB163" i="5"/>
  <c r="Q161" i="5"/>
  <c r="Q166" i="5" s="1"/>
  <c r="Q168" i="5" s="1"/>
  <c r="M166" i="5"/>
  <c r="M168" i="5" s="1"/>
  <c r="P161" i="5"/>
  <c r="P166" i="5" s="1"/>
  <c r="P168" i="5" s="1"/>
  <c r="M171" i="5"/>
  <c r="M173" i="5" s="1"/>
  <c r="M175" i="5" s="1"/>
  <c r="O171" i="5"/>
  <c r="O173" i="5" s="1"/>
  <c r="O175" i="5" s="1"/>
  <c r="O166" i="5"/>
  <c r="O168" i="5" s="1"/>
  <c r="N171" i="5"/>
  <c r="N173" i="5" s="1"/>
  <c r="N175" i="5" s="1"/>
  <c r="N166" i="5"/>
  <c r="N168" i="5" s="1"/>
  <c r="N163" i="5"/>
  <c r="W923" i="2" l="1"/>
  <c r="AF95" i="5"/>
  <c r="AH95" i="5" s="1"/>
  <c r="S16" i="5"/>
  <c r="S159" i="5"/>
  <c r="U17" i="5"/>
  <c r="V159" i="5"/>
  <c r="V161" i="5" s="1"/>
  <c r="V16" i="5"/>
  <c r="AE17" i="5"/>
  <c r="AL17" i="5" s="1"/>
  <c r="Z161" i="5"/>
  <c r="Q163" i="5"/>
  <c r="Q171" i="5"/>
  <c r="P171" i="5" s="1"/>
  <c r="P173" i="5" s="1"/>
  <c r="P175" i="5" s="1"/>
  <c r="P163" i="5"/>
  <c r="W922" i="2" l="1"/>
  <c r="X923" i="2"/>
  <c r="Y923" i="2" s="1"/>
  <c r="U16" i="5"/>
  <c r="S161" i="5"/>
  <c r="U161" i="5" s="1"/>
  <c r="AF17" i="5"/>
  <c r="AH17" i="5" s="1"/>
  <c r="S15" i="5"/>
  <c r="U159" i="5"/>
  <c r="AE159" i="5"/>
  <c r="AL159" i="5" s="1"/>
  <c r="V15" i="5"/>
  <c r="AE15" i="5" s="1"/>
  <c r="AE16" i="5"/>
  <c r="V171" i="5"/>
  <c r="V166" i="5"/>
  <c r="V168" i="5" s="1"/>
  <c r="V163" i="5"/>
  <c r="AE161" i="5"/>
  <c r="Z166" i="5"/>
  <c r="Z163" i="5"/>
  <c r="Z171" i="5"/>
  <c r="Q173" i="5"/>
  <c r="Q175" i="5" s="1"/>
  <c r="V920" i="2" l="1"/>
  <c r="W921" i="2"/>
  <c r="X922" i="2"/>
  <c r="Y922" i="2" s="1"/>
  <c r="S171" i="5"/>
  <c r="U171" i="5" s="1"/>
  <c r="AF161" i="5"/>
  <c r="AH161" i="5" s="1"/>
  <c r="AF16" i="5"/>
  <c r="AH16" i="5" s="1"/>
  <c r="AL16" i="5"/>
  <c r="AL161" i="5"/>
  <c r="S163" i="5"/>
  <c r="U163" i="5" s="1"/>
  <c r="U15" i="5"/>
  <c r="AF15" i="5" s="1"/>
  <c r="AH15" i="5" s="1"/>
  <c r="AL15" i="5"/>
  <c r="S166" i="5"/>
  <c r="S168" i="5" s="1"/>
  <c r="AF159" i="5"/>
  <c r="AH159" i="5" s="1"/>
  <c r="AE163" i="5"/>
  <c r="Z173" i="5"/>
  <c r="Z175" i="5" s="1"/>
  <c r="AE171" i="5"/>
  <c r="Z168" i="5"/>
  <c r="AE168" i="5" s="1"/>
  <c r="AE166" i="5"/>
  <c r="S48" i="2"/>
  <c r="R48" i="2"/>
  <c r="Q48" i="2"/>
  <c r="P48" i="2"/>
  <c r="L48" i="2"/>
  <c r="K48" i="2"/>
  <c r="I48" i="2"/>
  <c r="H48" i="2"/>
  <c r="E48" i="2"/>
  <c r="S19" i="2"/>
  <c r="R19" i="2"/>
  <c r="Q19" i="2"/>
  <c r="P19" i="2"/>
  <c r="L19" i="2"/>
  <c r="K19" i="2"/>
  <c r="I19" i="2"/>
  <c r="H19" i="2"/>
  <c r="E19" i="2"/>
  <c r="D19" i="2"/>
  <c r="D48" i="2"/>
  <c r="D87" i="2"/>
  <c r="D59" i="2"/>
  <c r="V918" i="2" l="1"/>
  <c r="W920" i="2"/>
  <c r="X921" i="2"/>
  <c r="U166" i="5"/>
  <c r="AF171" i="5"/>
  <c r="AH171" i="5" s="1"/>
  <c r="AF163" i="5"/>
  <c r="AH163" i="5" s="1"/>
  <c r="AL163" i="5"/>
  <c r="AL166" i="5"/>
  <c r="AL171" i="5"/>
  <c r="U168" i="5"/>
  <c r="AF168" i="5" s="1"/>
  <c r="AH168" i="5" s="1"/>
  <c r="AL168" i="5"/>
  <c r="AF166" i="5"/>
  <c r="AH166" i="5" s="1"/>
  <c r="T19" i="2"/>
  <c r="AA19" i="2" s="1"/>
  <c r="J19" i="2"/>
  <c r="J48" i="2"/>
  <c r="T48" i="2"/>
  <c r="AA48" i="2" s="1"/>
  <c r="K14" i="2"/>
  <c r="I21" i="2"/>
  <c r="Q21" i="2"/>
  <c r="I26" i="2"/>
  <c r="Q26" i="2"/>
  <c r="I31" i="2"/>
  <c r="Q31" i="2"/>
  <c r="K38" i="2"/>
  <c r="R38" i="2"/>
  <c r="E50" i="2"/>
  <c r="L50" i="2"/>
  <c r="S50" i="2"/>
  <c r="R14" i="2"/>
  <c r="E14" i="2"/>
  <c r="L14" i="2"/>
  <c r="S14" i="2"/>
  <c r="E87" i="2"/>
  <c r="L87" i="2"/>
  <c r="S87" i="2"/>
  <c r="K71" i="2"/>
  <c r="R71" i="2"/>
  <c r="E79" i="2"/>
  <c r="L79" i="2"/>
  <c r="S79" i="2"/>
  <c r="I82" i="2"/>
  <c r="Q82" i="2"/>
  <c r="H87" i="2"/>
  <c r="P87" i="2"/>
  <c r="D71" i="2"/>
  <c r="I14" i="2"/>
  <c r="Q14" i="2"/>
  <c r="H21" i="2"/>
  <c r="P21" i="2"/>
  <c r="H26" i="2"/>
  <c r="P26" i="2"/>
  <c r="H31" i="2"/>
  <c r="P31" i="2"/>
  <c r="I38" i="2"/>
  <c r="Q38" i="2"/>
  <c r="K50" i="2"/>
  <c r="R50" i="2"/>
  <c r="I59" i="2"/>
  <c r="Q59" i="2"/>
  <c r="E64" i="2"/>
  <c r="L64" i="2"/>
  <c r="S64" i="2"/>
  <c r="E71" i="2"/>
  <c r="L71" i="2"/>
  <c r="S71" i="2"/>
  <c r="H79" i="2"/>
  <c r="P79" i="2"/>
  <c r="K82" i="2"/>
  <c r="R82" i="2"/>
  <c r="I87" i="2"/>
  <c r="Q87" i="2"/>
  <c r="H14" i="2"/>
  <c r="P14" i="2"/>
  <c r="P13" i="2" s="1"/>
  <c r="E59" i="2"/>
  <c r="K59" i="2"/>
  <c r="R59" i="2"/>
  <c r="H64" i="2"/>
  <c r="P64" i="2"/>
  <c r="H71" i="2"/>
  <c r="P71" i="2"/>
  <c r="I79" i="2"/>
  <c r="Q79" i="2"/>
  <c r="E82" i="2"/>
  <c r="L82" i="2"/>
  <c r="S82" i="2"/>
  <c r="K87" i="2"/>
  <c r="R87" i="2"/>
  <c r="D38" i="2"/>
  <c r="D82" i="2"/>
  <c r="D31" i="2"/>
  <c r="D50" i="2"/>
  <c r="L21" i="2"/>
  <c r="S21" i="2"/>
  <c r="E26" i="2"/>
  <c r="L26" i="2"/>
  <c r="S26" i="2"/>
  <c r="E31" i="2"/>
  <c r="L31" i="2"/>
  <c r="S31" i="2"/>
  <c r="H38" i="2"/>
  <c r="P38" i="2"/>
  <c r="I50" i="2"/>
  <c r="Q50" i="2"/>
  <c r="H59" i="2"/>
  <c r="P59" i="2"/>
  <c r="K64" i="2"/>
  <c r="R64" i="2"/>
  <c r="D14" i="2"/>
  <c r="D21" i="2"/>
  <c r="D64" i="2"/>
  <c r="D58" i="2" s="1"/>
  <c r="D79" i="2"/>
  <c r="D26" i="2"/>
  <c r="E21" i="2"/>
  <c r="K21" i="2"/>
  <c r="R21" i="2"/>
  <c r="K26" i="2"/>
  <c r="R26" i="2"/>
  <c r="K31" i="2"/>
  <c r="R31" i="2"/>
  <c r="E38" i="2"/>
  <c r="L38" i="2"/>
  <c r="S38" i="2"/>
  <c r="H50" i="2"/>
  <c r="P50" i="2"/>
  <c r="L59" i="2"/>
  <c r="L58" i="2" s="1"/>
  <c r="S59" i="2"/>
  <c r="S58" i="2" s="1"/>
  <c r="I64" i="2"/>
  <c r="Q64" i="2"/>
  <c r="I71" i="2"/>
  <c r="Q71" i="2"/>
  <c r="K79" i="2"/>
  <c r="R79" i="2"/>
  <c r="H82" i="2"/>
  <c r="P82" i="2"/>
  <c r="V917" i="2" l="1"/>
  <c r="W918" i="2"/>
  <c r="F19" i="2"/>
  <c r="U19" i="2"/>
  <c r="F48" i="2"/>
  <c r="U48" i="2"/>
  <c r="W48" i="2" s="1"/>
  <c r="T79" i="2"/>
  <c r="AA79" i="2" s="1"/>
  <c r="T59" i="2"/>
  <c r="AA59" i="2" s="1"/>
  <c r="J21" i="2"/>
  <c r="J50" i="2"/>
  <c r="J71" i="2"/>
  <c r="J87" i="2"/>
  <c r="J59" i="2"/>
  <c r="J38" i="2"/>
  <c r="H13" i="2"/>
  <c r="J14" i="2"/>
  <c r="J31" i="2"/>
  <c r="J82" i="2"/>
  <c r="F82" i="2" s="1"/>
  <c r="J64" i="2"/>
  <c r="T26" i="2"/>
  <c r="AA26" i="2" s="1"/>
  <c r="T82" i="2"/>
  <c r="AA82" i="2" s="1"/>
  <c r="T50" i="2"/>
  <c r="AA50" i="2" s="1"/>
  <c r="T71" i="2"/>
  <c r="AA71" i="2" s="1"/>
  <c r="T38" i="2"/>
  <c r="AA38" i="2" s="1"/>
  <c r="T14" i="2"/>
  <c r="AA14" i="2" s="1"/>
  <c r="J79" i="2"/>
  <c r="J26" i="2"/>
  <c r="T31" i="2"/>
  <c r="AA31" i="2" s="1"/>
  <c r="T21" i="2"/>
  <c r="AA21" i="2" s="1"/>
  <c r="T64" i="2"/>
  <c r="AA64" i="2" s="1"/>
  <c r="T87" i="2"/>
  <c r="AA87" i="2" s="1"/>
  <c r="K13" i="2"/>
  <c r="S13" i="2"/>
  <c r="R13" i="2"/>
  <c r="Q25" i="2"/>
  <c r="P70" i="2"/>
  <c r="P69" i="2" s="1"/>
  <c r="Q70" i="2"/>
  <c r="Q69" i="2" s="1"/>
  <c r="I25" i="2"/>
  <c r="I13" i="2"/>
  <c r="I70" i="2"/>
  <c r="I69" i="2" s="1"/>
  <c r="E13" i="2"/>
  <c r="I58" i="2"/>
  <c r="R58" i="2"/>
  <c r="Q13" i="2"/>
  <c r="H70" i="2"/>
  <c r="L13" i="2"/>
  <c r="R70" i="2"/>
  <c r="R69" i="2" s="1"/>
  <c r="Q58" i="2"/>
  <c r="K58" i="2"/>
  <c r="E58" i="2"/>
  <c r="K70" i="2"/>
  <c r="D25" i="2"/>
  <c r="D13" i="2"/>
  <c r="H58" i="2"/>
  <c r="H25" i="2"/>
  <c r="D70" i="2"/>
  <c r="D69" i="2" s="1"/>
  <c r="P58" i="2"/>
  <c r="P25" i="2"/>
  <c r="S70" i="2"/>
  <c r="S69" i="2" s="1"/>
  <c r="K25" i="2"/>
  <c r="E70" i="2"/>
  <c r="E69" i="2" s="1"/>
  <c r="L70" i="2"/>
  <c r="L69" i="2" s="1"/>
  <c r="L25" i="2"/>
  <c r="S25" i="2"/>
  <c r="R25" i="2"/>
  <c r="E25" i="2"/>
  <c r="V916" i="2" l="1"/>
  <c r="W917" i="2"/>
  <c r="W19" i="2"/>
  <c r="F79" i="2"/>
  <c r="U79" i="2"/>
  <c r="W79" i="2" s="1"/>
  <c r="F71" i="2"/>
  <c r="U71" i="2"/>
  <c r="W71" i="2" s="1"/>
  <c r="U82" i="2"/>
  <c r="W82" i="2" s="1"/>
  <c r="F26" i="2"/>
  <c r="U26" i="2"/>
  <c r="W26" i="2" s="1"/>
  <c r="F64" i="2"/>
  <c r="U64" i="2"/>
  <c r="W64" i="2" s="1"/>
  <c r="F14" i="2"/>
  <c r="U14" i="2"/>
  <c r="F87" i="2"/>
  <c r="U87" i="2"/>
  <c r="W87" i="2" s="1"/>
  <c r="F31" i="2"/>
  <c r="U31" i="2"/>
  <c r="W31" i="2" s="1"/>
  <c r="F59" i="2"/>
  <c r="U59" i="2"/>
  <c r="F21" i="2"/>
  <c r="U21" i="2"/>
  <c r="F38" i="2"/>
  <c r="U38" i="2"/>
  <c r="W38" i="2" s="1"/>
  <c r="F50" i="2"/>
  <c r="U50" i="2"/>
  <c r="H69" i="2"/>
  <c r="J69" i="2" s="1"/>
  <c r="J70" i="2"/>
  <c r="F70" i="2" s="1"/>
  <c r="J13" i="2"/>
  <c r="F13" i="2" s="1"/>
  <c r="J58" i="2"/>
  <c r="K69" i="2"/>
  <c r="T69" i="2" s="1"/>
  <c r="AA69" i="2" s="1"/>
  <c r="T70" i="2"/>
  <c r="AA70" i="2" s="1"/>
  <c r="T58" i="2"/>
  <c r="AA58" i="2" s="1"/>
  <c r="J25" i="2"/>
  <c r="T13" i="2"/>
  <c r="AA13" i="2" s="1"/>
  <c r="T25" i="2"/>
  <c r="AA25" i="2" s="1"/>
  <c r="L12" i="2"/>
  <c r="L11" i="2" s="1"/>
  <c r="S12" i="2"/>
  <c r="S11" i="2" s="1"/>
  <c r="Q12" i="2"/>
  <c r="Q11" i="2" s="1"/>
  <c r="I12" i="2"/>
  <c r="I11" i="2" s="1"/>
  <c r="I10" i="2" s="1"/>
  <c r="R12" i="2"/>
  <c r="R11" i="2" s="1"/>
  <c r="H12" i="2"/>
  <c r="E12" i="2"/>
  <c r="E11" i="2" s="1"/>
  <c r="E10" i="2" s="1"/>
  <c r="D12" i="2"/>
  <c r="D11" i="2" s="1"/>
  <c r="D10" i="2" s="1"/>
  <c r="K12" i="2"/>
  <c r="P12" i="2"/>
  <c r="P11" i="2" s="1"/>
  <c r="V915" i="2" l="1"/>
  <c r="W916" i="2"/>
  <c r="W50" i="2"/>
  <c r="W59" i="2"/>
  <c r="S10" i="2"/>
  <c r="W21" i="2"/>
  <c r="W14" i="2"/>
  <c r="Q10" i="2"/>
  <c r="P10" i="2"/>
  <c r="R10" i="2"/>
  <c r="L10" i="2"/>
  <c r="U69" i="2"/>
  <c r="W69" i="2" s="1"/>
  <c r="F25" i="2"/>
  <c r="U25" i="2"/>
  <c r="X25" i="2" s="1"/>
  <c r="Y25" i="2" s="1"/>
  <c r="F58" i="2"/>
  <c r="U58" i="2"/>
  <c r="U13" i="2"/>
  <c r="X13" i="2" s="1"/>
  <c r="Y13" i="2" s="1"/>
  <c r="U70" i="2"/>
  <c r="W70" i="2" s="1"/>
  <c r="K11" i="2"/>
  <c r="K10" i="2" s="1"/>
  <c r="K8" i="2" s="1"/>
  <c r="T12" i="2"/>
  <c r="AA12" i="2" s="1"/>
  <c r="H11" i="2"/>
  <c r="J12" i="2"/>
  <c r="F69" i="2"/>
  <c r="V914" i="2" l="1"/>
  <c r="W915" i="2"/>
  <c r="W172" i="5"/>
  <c r="W173" i="5" s="1"/>
  <c r="W175" i="5" s="1"/>
  <c r="L8" i="2"/>
  <c r="AC172" i="5"/>
  <c r="AC173" i="5" s="1"/>
  <c r="AC175" i="5" s="1"/>
  <c r="R8" i="2"/>
  <c r="T172" i="5"/>
  <c r="T173" i="5" s="1"/>
  <c r="T175" i="5" s="1"/>
  <c r="I8" i="2"/>
  <c r="AD172" i="5"/>
  <c r="AD173" i="5" s="1"/>
  <c r="AD175" i="5" s="1"/>
  <c r="S8" i="2"/>
  <c r="AB172" i="5"/>
  <c r="AB173" i="5" s="1"/>
  <c r="AB175" i="5" s="1"/>
  <c r="Q8" i="2"/>
  <c r="AA172" i="5"/>
  <c r="AA173" i="5" s="1"/>
  <c r="AA175" i="5" s="1"/>
  <c r="P8" i="2"/>
  <c r="AA8" i="2" s="1"/>
  <c r="W58" i="2"/>
  <c r="W25" i="2"/>
  <c r="W13" i="2"/>
  <c r="T11" i="2"/>
  <c r="T10" i="2" s="1"/>
  <c r="V172" i="5"/>
  <c r="F12" i="2"/>
  <c r="U12" i="2"/>
  <c r="X12" i="2" s="1"/>
  <c r="Y12" i="2" s="1"/>
  <c r="J11" i="2"/>
  <c r="V913" i="2" l="1"/>
  <c r="W914" i="2"/>
  <c r="X58" i="2"/>
  <c r="Y58" i="2"/>
  <c r="AA11" i="2"/>
  <c r="H8" i="2"/>
  <c r="J8" i="2" s="1"/>
  <c r="F8" i="2" s="1"/>
  <c r="AA10" i="2"/>
  <c r="S172" i="5"/>
  <c r="S173" i="5" s="1"/>
  <c r="T8" i="2"/>
  <c r="W12" i="2"/>
  <c r="U11" i="2"/>
  <c r="AE172" i="5"/>
  <c r="V173" i="5"/>
  <c r="F11" i="2"/>
  <c r="F10" i="2" s="1"/>
  <c r="X11" i="2" l="1"/>
  <c r="V912" i="2"/>
  <c r="W913" i="2"/>
  <c r="U172" i="5"/>
  <c r="AF172" i="5" s="1"/>
  <c r="AL172" i="5"/>
  <c r="U8" i="2"/>
  <c r="U173" i="5"/>
  <c r="S175" i="5"/>
  <c r="U175" i="5" s="1"/>
  <c r="V175" i="5"/>
  <c r="AE175" i="5" s="1"/>
  <c r="AE173" i="5"/>
  <c r="AL173" i="5" s="1"/>
  <c r="W11" i="2"/>
  <c r="Y11" i="2" l="1"/>
  <c r="V911" i="2"/>
  <c r="W912" i="2"/>
  <c r="AF175" i="5"/>
  <c r="AF173" i="5"/>
  <c r="V910" i="2" l="1"/>
  <c r="W911" i="2"/>
  <c r="V909" i="2" l="1"/>
  <c r="W910" i="2"/>
  <c r="V908" i="2" l="1"/>
  <c r="W909" i="2"/>
  <c r="V907" i="2" l="1"/>
  <c r="W908" i="2"/>
  <c r="V906" i="2" l="1"/>
  <c r="W907" i="2"/>
  <c r="V905" i="2" l="1"/>
  <c r="W906" i="2"/>
  <c r="V904" i="2" l="1"/>
  <c r="W905" i="2"/>
  <c r="V903" i="2" l="1"/>
  <c r="W904" i="2"/>
  <c r="V902" i="2" l="1"/>
  <c r="W903" i="2"/>
  <c r="V901" i="2" l="1"/>
  <c r="W902" i="2"/>
  <c r="V900" i="2" l="1"/>
  <c r="W901" i="2"/>
  <c r="V899" i="2" l="1"/>
  <c r="W900" i="2"/>
  <c r="V898" i="2" l="1"/>
  <c r="W899" i="2"/>
  <c r="V897" i="2" l="1"/>
  <c r="W898" i="2"/>
  <c r="V896" i="2" l="1"/>
  <c r="W897" i="2"/>
  <c r="V895" i="2" l="1"/>
  <c r="W896" i="2"/>
  <c r="V894" i="2" l="1"/>
  <c r="W895" i="2"/>
  <c r="V893" i="2" l="1"/>
  <c r="W894" i="2"/>
  <c r="V892" i="2" l="1"/>
  <c r="W893" i="2"/>
  <c r="V891" i="2" l="1"/>
  <c r="W892" i="2"/>
  <c r="V890" i="2" l="1"/>
  <c r="W891" i="2"/>
  <c r="V889" i="2" l="1"/>
  <c r="W890" i="2"/>
  <c r="V888" i="2" l="1"/>
  <c r="W889" i="2"/>
  <c r="V887" i="2" l="1"/>
  <c r="W888" i="2"/>
  <c r="V886" i="2" l="1"/>
  <c r="W887" i="2"/>
  <c r="V885" i="2" l="1"/>
  <c r="W886" i="2"/>
  <c r="V884" i="2" l="1"/>
  <c r="W885" i="2"/>
  <c r="V883" i="2" l="1"/>
  <c r="W884" i="2"/>
  <c r="V882" i="2" l="1"/>
  <c r="W883" i="2"/>
  <c r="V881" i="2" l="1"/>
  <c r="W882" i="2"/>
  <c r="V880" i="2" l="1"/>
  <c r="W881" i="2"/>
  <c r="V879" i="2" l="1"/>
  <c r="W880" i="2"/>
  <c r="V878" i="2" l="1"/>
  <c r="W879" i="2"/>
  <c r="V877" i="2" l="1"/>
  <c r="W878" i="2"/>
  <c r="V876" i="2" l="1"/>
  <c r="W877" i="2"/>
  <c r="V875" i="2" l="1"/>
  <c r="W876" i="2"/>
  <c r="V874" i="2" l="1"/>
  <c r="W875" i="2"/>
  <c r="V873" i="2" l="1"/>
  <c r="W874" i="2"/>
  <c r="V872" i="2" l="1"/>
  <c r="W873" i="2"/>
  <c r="V871" i="2" l="1"/>
  <c r="W872" i="2"/>
  <c r="V870" i="2" l="1"/>
  <c r="W871" i="2"/>
  <c r="V869" i="2" l="1"/>
  <c r="W870" i="2"/>
  <c r="V868" i="2" l="1"/>
  <c r="W869" i="2"/>
  <c r="V867" i="2" l="1"/>
  <c r="W868" i="2"/>
  <c r="V866" i="2" l="1"/>
  <c r="W867" i="2"/>
  <c r="V865" i="2" l="1"/>
  <c r="W866" i="2"/>
  <c r="V864" i="2" l="1"/>
  <c r="W865" i="2"/>
  <c r="V863" i="2" l="1"/>
  <c r="W864" i="2"/>
  <c r="V862" i="2" l="1"/>
  <c r="W863" i="2"/>
  <c r="V861" i="2" l="1"/>
  <c r="W862" i="2"/>
  <c r="V860" i="2" l="1"/>
  <c r="W861" i="2"/>
  <c r="V859" i="2" l="1"/>
  <c r="W860" i="2"/>
  <c r="V853" i="2" l="1"/>
  <c r="W859" i="2"/>
  <c r="V840" i="2" l="1"/>
  <c r="W853" i="2"/>
  <c r="V839" i="2" l="1"/>
  <c r="W840" i="2"/>
  <c r="X840" i="2" s="1"/>
  <c r="Y840" i="2" s="1"/>
  <c r="V10" i="2" l="1"/>
  <c r="W839" i="2"/>
  <c r="X839" i="2" l="1"/>
  <c r="V8" i="2"/>
  <c r="W8" i="2" s="1"/>
  <c r="AG172" i="5"/>
  <c r="Y839" i="2" l="1"/>
  <c r="AI172" i="5"/>
  <c r="AI173" i="5" s="1"/>
  <c r="AI175" i="5" s="1"/>
  <c r="AG173" i="5"/>
  <c r="AH172" i="5"/>
  <c r="AJ172" i="5" l="1"/>
  <c r="AJ173" i="5" s="1"/>
  <c r="AJ175" i="5" s="1"/>
  <c r="AG175" i="5"/>
  <c r="AH175" i="5" s="1"/>
  <c r="AH173" i="5"/>
</calcChain>
</file>

<file path=xl/sharedStrings.xml><?xml version="1.0" encoding="utf-8"?>
<sst xmlns="http://schemas.openxmlformats.org/spreadsheetml/2006/main" count="2292" uniqueCount="617">
  <si>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</si>
  <si>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</si>
  <si>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</si>
  <si>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</si>
  <si>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</si>
  <si>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</si>
  <si>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</si>
  <si>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</si>
  <si>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</si>
  <si>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</si>
  <si>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</si>
  <si>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</si>
  <si>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</si>
  <si>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</si>
  <si>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</si>
  <si>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</si>
  <si>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</si>
  <si>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</si>
  <si>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</si>
  <si>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</si>
  <si>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</si>
  <si>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</si>
  <si>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</si>
  <si>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</si>
  <si>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</si>
  <si>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</si>
  <si>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</si>
  <si>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</si>
  <si>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</si>
  <si>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</si>
  <si>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</si>
  <si>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</si>
  <si>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</si>
  <si>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</si>
  <si>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</si>
  <si>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</si>
  <si>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</si>
  <si>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</si>
  <si>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</si>
  <si>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</si>
  <si>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</si>
  <si>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</si>
  <si>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</si>
  <si>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</si>
  <si>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</si>
  <si>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</si>
  <si>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</si>
  <si>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</si>
  <si>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</si>
  <si>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</si>
  <si>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</si>
  <si>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</si>
  <si>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</si>
  <si>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</si>
  <si>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</si>
  <si>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</si>
  <si>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</si>
  <si>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</si>
  <si>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</si>
  <si>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</si>
  <si>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</si>
  <si>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</si>
  <si>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</si>
  <si>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</si>
  <si>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</si>
  <si>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</si>
  <si>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</si>
  <si>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</si>
  <si>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</si>
  <si>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</si>
  <si>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</si>
  <si>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</si>
  <si>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</si>
  <si>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</si>
  <si>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</si>
  <si>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</si>
  <si>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</si>
  <si>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</si>
  <si>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</si>
  <si>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</si>
  <si>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</si>
  <si>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</si>
  <si>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</si>
  <si>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</si>
  <si>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</si>
  <si>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</si>
  <si>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</si>
  <si>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</si>
  <si>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</si>
  <si>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</si>
  <si>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</si>
  <si>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</si>
  <si>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</si>
  <si>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</si>
  <si>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</si>
  <si>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</si>
  <si>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</si>
  <si>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</si>
  <si>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</si>
  <si>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</si>
  <si>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</si>
  <si>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</si>
  <si>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</si>
  <si>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</si>
  <si>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</si>
  <si>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</si>
  <si>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</si>
  <si>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</si>
  <si>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</si>
  <si>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</si>
  <si>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</si>
  <si>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</si>
  <si>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</si>
  <si>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</si>
  <si>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</si>
  <si>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</si>
  <si>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</si>
  <si>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naziv korisnika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</si>
  <si>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</si>
  <si>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</si>
  <si>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</si>
  <si>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</si>
  <si>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</si>
  <si>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</si>
  <si>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</si>
  <si>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</si>
  <si>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</si>
  <si>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</si>
  <si>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</si>
  <si>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</si>
  <si>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</si>
  <si>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</si>
  <si>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</si>
  <si>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</si>
  <si>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</si>
  <si>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</si>
  <si>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</si>
  <si>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</si>
  <si>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</si>
  <si>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</si>
  <si>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</si>
  <si>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</si>
  <si>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</si>
  <si>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</si>
  <si>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</si>
  <si>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</si>
  <si>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</si>
  <si>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</si>
  <si>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</si>
  <si>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</si>
  <si>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</si>
  <si>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</si>
  <si>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</si>
  <si>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</si>
  <si>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</si>
  <si>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</si>
  <si>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</si>
  <si>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</si>
  <si>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</si>
  <si>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</si>
  <si>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</si>
  <si>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</si>
  <si>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</si>
  <si>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</si>
  <si>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</si>
  <si>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</si>
  <si>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</si>
  <si>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</si>
  <si>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</si>
  <si>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</si>
  <si>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</si>
  <si>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</si>
  <si>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</si>
  <si>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</si>
  <si>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</si>
  <si>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</si>
  <si>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</si>
  <si>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</si>
  <si>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</si>
  <si>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</si>
  <si>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</si>
  <si>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</si>
  <si>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</si>
  <si>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</si>
  <si>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</si>
  <si>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</si>
  <si>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</si>
  <si>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</si>
  <si>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</si>
  <si>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</si>
  <si>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</si>
  <si>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</si>
  <si>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</si>
  <si>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</si>
  <si>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</si>
  <si>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</si>
  <si>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</si>
  <si>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</si>
  <si>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</si>
  <si>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</si>
  <si>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</si>
  <si>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</si>
  <si>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</si>
  <si>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</si>
  <si>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</si>
  <si>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</si>
  <si>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</si>
  <si>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</si>
  <si>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</si>
  <si>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</si>
  <si>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</si>
  <si>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</si>
  <si>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</si>
  <si>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</si>
  <si>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</si>
  <si>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</si>
  <si>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</si>
  <si>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</si>
  <si>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</si>
  <si>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</si>
  <si>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</si>
  <si>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</si>
  <si>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</si>
  <si>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</si>
  <si>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</si>
  <si>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</si>
  <si>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</si>
  <si>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</si>
  <si>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</si>
  <si>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</si>
  <si>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</si>
  <si>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</si>
  <si>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</si>
  <si>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</si>
  <si>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</si>
  <si>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</si>
  <si>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</si>
  <si>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</si>
  <si>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</si>
  <si>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</si>
  <si>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</si>
  <si>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</si>
  <si>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</si>
  <si>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</si>
  <si>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</si>
  <si>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</si>
  <si>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</si>
  <si>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</si>
  <si>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</si>
  <si>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</si>
  <si>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</si>
  <si>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</si>
  <si>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</si>
  <si>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</si>
  <si>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</si>
  <si>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</si>
  <si>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</si>
  <si>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</si>
  <si>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</si>
  <si>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</si>
  <si>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</si>
  <si>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</si>
  <si>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</si>
  <si>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</si>
  <si>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</si>
  <si>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</si>
  <si>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</si>
  <si>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</si>
  <si>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</si>
  <si>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</si>
  <si>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</si>
  <si>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</si>
  <si>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</si>
  <si>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</si>
  <si>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</si>
  <si>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</si>
  <si>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</si>
  <si>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</si>
  <si>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</si>
  <si>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</si>
  <si>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</si>
  <si>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</si>
  <si>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</si>
  <si>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</si>
  <si>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</si>
  <si>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</si>
  <si>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</si>
  <si>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</si>
  <si>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</si>
  <si>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</si>
  <si>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</si>
  <si>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</si>
  <si>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</si>
  <si>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</si>
  <si>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</si>
  <si>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</si>
  <si>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</si>
  <si>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</si>
  <si>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</si>
  <si>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</si>
  <si>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</si>
  <si>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</si>
  <si>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</si>
  <si>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</si>
  <si>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</si>
  <si>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</si>
  <si>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</si>
  <si>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</si>
  <si>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</si>
  <si>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</si>
  <si>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</si>
  <si>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</si>
  <si>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</si>
  <si>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</si>
  <si>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</si>
  <si>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</si>
  <si>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</si>
  <si>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</si>
  <si>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</si>
  <si>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</si>
  <si>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</si>
  <si>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</si>
  <si>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</si>
  <si>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</si>
  <si>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</si>
  <si>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</si>
  <si>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</si>
  <si>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</si>
  <si>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</si>
  <si>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</si>
  <si>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</si>
  <si>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</si>
  <si>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</si>
  <si>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</si>
  <si>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</si>
  <si>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</si>
  <si>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</si>
  <si>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</si>
  <si>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</si>
  <si>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</si>
  <si>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</si>
  <si>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</si>
  <si>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</si>
  <si>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</si>
  <si>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</si>
  <si>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</si>
  <si>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</si>
  <si>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</si>
  <si>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</si>
  <si>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</si>
  <si>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</si>
  <si>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</si>
  <si>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</si>
  <si>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</si>
  <si>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</si>
  <si>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</si>
  <si>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</si>
  <si>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</si>
  <si>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</si>
  <si>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</si>
  <si>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</si>
  <si>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</si>
  <si>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</si>
  <si>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</si>
  <si>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</si>
  <si>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</si>
  <si>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</si>
  <si>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</si>
  <si>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</si>
  <si>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</si>
  <si>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</si>
  <si>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</si>
  <si>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</si>
  <si>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</si>
  <si>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</si>
  <si>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</si>
  <si>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63613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</si>
  <si>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</si>
  <si>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</si>
  <si>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</si>
  <si>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</si>
  <si>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</si>
  <si>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</si>
  <si>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</si>
  <si>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</si>
  <si>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</si>
  <si>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</si>
  <si>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</si>
  <si>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</si>
  <si>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</si>
  <si>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</si>
  <si>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</si>
  <si>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</si>
  <si>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</si>
  <si>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</si>
  <si>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</si>
  <si>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</si>
  <si>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</si>
  <si>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</si>
  <si>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</si>
  <si>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</si>
  <si>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</si>
  <si>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</si>
  <si>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</si>
  <si>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</si>
  <si>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</si>
  <si>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</si>
  <si>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</si>
  <si>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</si>
  <si>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</si>
  <si>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</si>
  <si>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</si>
  <si>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</si>
  <si>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</si>
  <si>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</si>
  <si>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</si>
  <si>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</si>
  <si>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</si>
  <si>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</si>
  <si>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</si>
  <si>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</si>
  <si>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</si>
  <si>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</si>
  <si>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</si>
  <si>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</si>
  <si>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</si>
  <si>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</si>
  <si>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</si>
  <si>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</si>
  <si>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</si>
  <si>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</si>
  <si>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</si>
  <si>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</si>
  <si>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</si>
  <si>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</si>
  <si>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</si>
  <si>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</si>
  <si>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</si>
  <si>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</si>
  <si>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</si>
  <si>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</si>
  <si>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</si>
  <si>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</si>
  <si>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</si>
  <si>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</si>
  <si>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</si>
  <si>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</si>
  <si>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</si>
  <si>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</si>
  <si>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</si>
  <si>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</si>
  <si>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</si>
  <si>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</si>
  <si>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</si>
  <si>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</si>
  <si>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</si>
  <si>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</si>
  <si>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</si>
  <si>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</si>
  <si>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</si>
  <si>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</si>
  <si>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</si>
  <si>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</si>
  <si>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</si>
  <si>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</si>
  <si>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</si>
  <si>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</si>
  <si>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</si>
  <si>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</si>
  <si>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</si>
  <si>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</si>
  <si>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</si>
  <si>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</si>
  <si>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</si>
  <si>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</si>
  <si>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</si>
  <si>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</si>
  <si>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</si>
  <si>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</si>
  <si>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</si>
  <si>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</si>
  <si>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</si>
  <si>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</si>
  <si>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</si>
  <si>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</si>
  <si>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</si>
  <si>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</si>
  <si>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</si>
  <si>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</si>
  <si>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</si>
  <si>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</si>
  <si>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</si>
  <si>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</si>
  <si>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</si>
  <si>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</si>
  <si>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</si>
  <si>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</si>
  <si>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</si>
  <si>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</si>
  <si>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</si>
  <si>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</si>
  <si>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</si>
  <si>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</si>
  <si>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</si>
  <si>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</si>
  <si>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</si>
  <si>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</si>
  <si>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</si>
  <si>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</si>
  <si>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</si>
  <si>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</si>
  <si>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</si>
  <si>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FZOEU, TZ i drugi, za posebne ( i / ili ugovorene ) namjene</t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</si>
  <si>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</si>
  <si>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</si>
  <si>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</si>
  <si>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</si>
  <si>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</si>
  <si>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</si>
  <si>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</si>
  <si>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</si>
  <si>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</si>
  <si>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</si>
  <si>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</si>
  <si>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</si>
  <si>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</si>
  <si>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</si>
  <si>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</si>
  <si>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</si>
  <si>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</si>
  <si>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</si>
  <si>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</si>
  <si>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</si>
  <si>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</si>
  <si>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</si>
  <si>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</si>
  <si>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</si>
  <si>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</si>
  <si>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</si>
  <si>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</si>
  <si>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</si>
  <si>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</si>
  <si>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</si>
  <si>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</si>
  <si>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</si>
  <si>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</si>
  <si>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</si>
  <si>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</si>
  <si>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</si>
  <si>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</si>
  <si>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</si>
  <si>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</si>
  <si>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</si>
  <si>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</si>
  <si>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</si>
  <si>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</si>
  <si>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</si>
  <si>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</si>
  <si>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</si>
  <si>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</si>
  <si>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</si>
  <si>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</si>
  <si>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</si>
  <si>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</si>
  <si>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</si>
  <si>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</si>
  <si>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</si>
  <si>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</si>
  <si>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t>551 - Pomoći iz inozemstva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</si>
  <si>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</si>
  <si>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TOŠ SEI BB</t>
  </si>
  <si>
    <r>
      <t xml:space="preserve">Aktivnost: A103601 </t>
    </r>
    <r>
      <rPr>
        <b/>
        <sz val="10.5"/>
        <color rgb="FFFF0000"/>
        <rFont val="Arial Narrow"/>
        <family val="2"/>
        <charset val="238"/>
      </rPr>
      <t xml:space="preserve"> DEC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</si>
  <si>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A103602  </t>
    </r>
    <r>
      <rPr>
        <b/>
        <sz val="10.5"/>
        <color rgb="FFFF0000"/>
        <rFont val="Arial Narrow"/>
        <family val="2"/>
        <charset val="238"/>
      </rPr>
      <t xml:space="preserve">PROD BORAV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</si>
  <si>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A103603 </t>
    </r>
    <r>
      <rPr>
        <b/>
        <sz val="10.5"/>
        <color rgb="FFFF0000"/>
        <rFont val="Arial Narrow"/>
        <family val="2"/>
        <charset val="238"/>
      </rPr>
      <t xml:space="preserve">  ŠO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</si>
  <si>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A103604 </t>
    </r>
    <r>
      <rPr>
        <b/>
        <sz val="10.5"/>
        <color rgb="FFFF0000"/>
        <rFont val="Arial Narrow"/>
        <family val="2"/>
        <charset val="238"/>
      </rPr>
      <t xml:space="preserve">  PROG ŠKOLE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</si>
  <si>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T103602 </t>
    </r>
    <r>
      <rPr>
        <b/>
        <sz val="10.5"/>
        <color rgb="FFFF0000"/>
        <rFont val="Arial Narrow"/>
        <family val="2"/>
        <charset val="238"/>
      </rPr>
      <t xml:space="preserve">  PREH UČEN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</si>
  <si>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Materijal i sirovine - NAMIRNICE</t>
  </si>
  <si>
    <r>
      <t>Aktivnost: A102602-102607</t>
    </r>
    <r>
      <rPr>
        <b/>
        <sz val="10.5"/>
        <color rgb="FFFF0000"/>
        <rFont val="Arial Narrow"/>
        <family val="2"/>
        <charset val="238"/>
      </rPr>
      <t xml:space="preserve">  ZAJED SA GRADOM-OŠ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</si>
  <si>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</t>
    </r>
    <r>
      <rPr>
        <sz val="10.5"/>
        <color theme="1"/>
        <rFont val="Arial Narrow"/>
        <family val="2"/>
        <charset val="238"/>
      </rPr>
      <t>dio</t>
    </r>
    <r>
      <rPr>
        <b/>
        <sz val="10.5"/>
        <color theme="1"/>
        <rFont val="Arial Narrow"/>
        <family val="2"/>
        <charset val="238"/>
      </rPr>
      <t xml:space="preserve"> A102701</t>
    </r>
    <r>
      <rPr>
        <b/>
        <sz val="10.5"/>
        <color rgb="FFFF0000"/>
        <rFont val="Arial Narrow"/>
        <family val="2"/>
        <charset val="238"/>
      </rPr>
      <t xml:space="preserve">  ZAJED SA GRADOM-KULT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</si>
  <si>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</t>
    </r>
    <r>
      <rPr>
        <sz val="10.5"/>
        <color theme="1"/>
        <rFont val="Arial Narrow"/>
        <family val="2"/>
        <charset val="238"/>
      </rPr>
      <t>dio</t>
    </r>
    <r>
      <rPr>
        <b/>
        <sz val="10.5"/>
        <color theme="1"/>
        <rFont val="Arial Narrow"/>
        <family val="2"/>
        <charset val="238"/>
      </rPr>
      <t xml:space="preserve"> A103212</t>
    </r>
    <r>
      <rPr>
        <b/>
        <sz val="10.5"/>
        <color rgb="FFFF0000"/>
        <rFont val="Arial Narrow"/>
        <family val="2"/>
        <charset val="238"/>
      </rPr>
      <t xml:space="preserve">  ZAJED SA GRADOM-SUBV T.O.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</si>
  <si>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tekuće pomoći od međunarodnih organizacija UNIONE</t>
  </si>
  <si>
    <t>Tekuće pomoći iz državnog proračuna proračunskim korisnicima proračuna JLP(R)S  MZOS COP</t>
  </si>
  <si>
    <t>Tekuće pomoći proračunskim korisnicima iz proračuna JLP(R)S koji im nije nadležan  BALE</t>
  </si>
  <si>
    <t>Tekuće pomoći proračunskim korisnicima iz proračuna JLP(R)S koji im nije nadležan  IŽ</t>
  </si>
  <si>
    <t>Kapitalne pomoći proračunskim korisnicima iz proračuna JLP(R)S koji im nije nadležan  BALE</t>
  </si>
  <si>
    <t>sufinanciranje - PREH UČENIKA</t>
  </si>
  <si>
    <t>611 - Donacije   ( SZ, ZT-mercatino NG, Libri di 100)</t>
  </si>
  <si>
    <t>521 - HZZ, FZOEU, TZ i drugi, za posebne ( i / ili ugovorene ) namjene</t>
  </si>
  <si>
    <t>razlika</t>
  </si>
  <si>
    <t>511  - OŠ COP</t>
  </si>
  <si>
    <t>škola</t>
  </si>
  <si>
    <t>ukupno Grad _samo 111 i vlastitI</t>
  </si>
  <si>
    <t>29=10+22</t>
  </si>
  <si>
    <t>samo 111 + uk.vlast</t>
  </si>
  <si>
    <t>63414</t>
  </si>
  <si>
    <t>Tekuće pomoći od HZMO-a, HZZ-a i HZZO-a</t>
  </si>
  <si>
    <r>
      <t xml:space="preserve">Aktivnost: T103601 </t>
    </r>
    <r>
      <rPr>
        <b/>
        <sz val="10.5"/>
        <color rgb="FFFF0000"/>
        <rFont val="Arial Narrow"/>
        <family val="2"/>
        <charset val="238"/>
      </rPr>
      <t xml:space="preserve"> DIGITALIZACIJA ARHIVE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</si>
  <si>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T 103603  </t>
    </r>
    <r>
      <rPr>
        <b/>
        <sz val="10.5"/>
        <color rgb="FFFF0000"/>
        <rFont val="Arial Narrow"/>
        <family val="2"/>
        <charset val="238"/>
      </rPr>
      <t xml:space="preserve">POM-ZAJEDNO DO ZNANJA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</si>
  <si>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19 = 1 + 13</t>
  </si>
  <si>
    <t>Ostale nespomenute usluge</t>
  </si>
  <si>
    <t>Promidžbeni materijal</t>
  </si>
  <si>
    <r>
      <t xml:space="preserve">Aktivnost: A    </t>
    </r>
    <r>
      <rPr>
        <b/>
        <sz val="10.5"/>
        <color rgb="FFFF0000"/>
        <rFont val="Arial Narrow"/>
        <family val="2"/>
        <charset val="238"/>
      </rPr>
      <t xml:space="preserve"> školska shema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</si>
  <si>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 xml:space="preserve">Uredski materijal i ostali materijalni rashodi  </t>
  </si>
  <si>
    <t xml:space="preserve">PROJEKCIJA 2020   </t>
  </si>
  <si>
    <t xml:space="preserve">PROJEKCIJA 2019   </t>
  </si>
  <si>
    <r>
      <t xml:space="preserve">Aktivnost: T103603    </t>
    </r>
    <r>
      <rPr>
        <b/>
        <sz val="10.5"/>
        <color rgb="FFFF0000"/>
        <rFont val="Arial Narrow"/>
        <family val="2"/>
        <charset val="238"/>
      </rPr>
      <t xml:space="preserve"> Inkluzivne škole 5+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</si>
  <si>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Rashodi poslovanja</t>
  </si>
  <si>
    <t>Materijalni rashodi</t>
  </si>
  <si>
    <t>Rashodi za materijal i energiju</t>
  </si>
  <si>
    <r>
      <t xml:space="preserve">Tekući projekt: T103602 </t>
    </r>
    <r>
      <rPr>
        <b/>
        <sz val="10.5"/>
        <color rgb="FFFF0000"/>
        <rFont val="Calibri"/>
        <family val="2"/>
        <charset val="238"/>
        <scheme val="minor"/>
      </rPr>
      <t>UREĐENJE UČIONICE POSEBAN RAZR.ODJEL</t>
    </r>
  </si>
  <si>
    <t>Tekuće pomoći proračunskim korisnicima iz proračuna JLP(R)S koji im nije nadležan  PAZIN</t>
  </si>
  <si>
    <t>PROJEKCIJA 2020</t>
  </si>
  <si>
    <t xml:space="preserve">PROJEKCIJA 2021   </t>
  </si>
  <si>
    <r>
      <t xml:space="preserve">Aktivnost: K103601  </t>
    </r>
    <r>
      <rPr>
        <b/>
        <sz val="10.5"/>
        <color rgb="FFFF0000"/>
        <rFont val="Arial Narrow"/>
        <family val="2"/>
        <charset val="238"/>
      </rPr>
      <t xml:space="preserve">OPREMANJE PROSTORA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</si>
  <si>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T103602 </t>
    </r>
    <r>
      <rPr>
        <b/>
        <sz val="10.5"/>
        <color rgb="FFFF0000"/>
        <rFont val="Arial Narrow"/>
        <family val="2"/>
        <charset val="238"/>
      </rPr>
      <t xml:space="preserve">  PREH UČENIKA - HR.ZA DJECU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</si>
  <si>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A103605 </t>
    </r>
    <r>
      <rPr>
        <b/>
        <sz val="10.5"/>
        <color rgb="FFFF0000"/>
        <rFont val="Calibri"/>
        <family val="2"/>
        <charset val="238"/>
        <scheme val="minor"/>
      </rPr>
      <t>ŠKOLSKI PEDAGOG</t>
    </r>
  </si>
  <si>
    <t xml:space="preserve"> FINANCIJSKI  PLAN 2019. I PROJEKCIJE 2020. I 2021.g.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</si>
</sst>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&quot;-&quot;??\ [$kn-41A]_-;_-@_-"/>
  </numFmts>
  <fonts count="71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8"/>
      <color rgb="FF7030A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.5"/>
      <color rgb="FFFF0000"/>
      <name val="Arial Narrow"/>
      <family val="2"/>
      <charset val="238"/>
    </font>
    <font>
      <sz val="12"/>
      <color theme="1"/>
      <name val="Arial"/>
      <family val="2"/>
      <charset val="238"/>
    </font>
    <font>
      <b/>
      <sz val="10.5"/>
      <color theme="1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sz val="10.5"/>
      <color rgb="FF00009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65" fillId="0" borderId="0" applyFont="0" applyFill="0" applyBorder="0" applyAlignment="0" applyProtection="0"/>
    <xf numFmtId="43" fontId="65" fillId="0" borderId="0" applyFont="0" applyFill="0" applyBorder="0" applyAlignment="0" applyProtection="0"/>
  </cellStyleXfs>
  <cellXfs count="3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0" fontId="54" fillId="0" borderId="16" xfId="0" applyFont="1" applyBorder="1" applyAlignment="1">
      <alignment horizontal="left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3" fontId="56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Continuous" vertical="center"/>
    </xf>
    <xf numFmtId="4" fontId="58" fillId="0" borderId="0" xfId="0" applyNumberFormat="1" applyFont="1" applyFill="1" applyAlignment="1">
      <alignment horizontal="left" vertical="center"/>
    </xf>
    <xf numFmtId="0" fontId="59" fillId="0" borderId="0" xfId="0" quotePrefix="1" applyFont="1" applyFill="1" applyAlignment="1">
      <alignment horizontal="left" vertical="center"/>
    </xf>
    <xf numFmtId="3" fontId="60" fillId="0" borderId="0" xfId="0" applyNumberFormat="1" applyFont="1" applyFill="1" applyBorder="1" applyAlignment="1">
      <alignment horizontal="centerContinuous" vertical="center"/>
    </xf>
    <xf numFmtId="49" fontId="61" fillId="0" borderId="4" xfId="0" quotePrefix="1" applyNumberFormat="1" applyFont="1" applyFill="1" applyBorder="1" applyAlignment="1">
      <alignment horizontal="center" vertical="center"/>
    </xf>
    <xf numFmtId="3" fontId="6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3" fillId="0" borderId="5" xfId="0" applyNumberFormat="1" applyFont="1" applyFill="1" applyBorder="1" applyAlignment="1">
      <alignment horizontal="center" vertical="center" textRotation="90" wrapText="1"/>
    </xf>
    <xf numFmtId="3" fontId="62" fillId="0" borderId="0" xfId="0" applyNumberFormat="1" applyFont="1" applyFill="1" applyAlignment="1">
      <alignment horizontal="centerContinuous" vertical="center"/>
    </xf>
    <xf numFmtId="0" fontId="62" fillId="0" borderId="0" xfId="0" applyFont="1" applyFill="1" applyAlignment="1">
      <alignment horizontal="center" vertical="center" wrapText="1"/>
    </xf>
    <xf numFmtId="3" fontId="64" fillId="0" borderId="0" xfId="0" quotePrefix="1" applyNumberFormat="1" applyFont="1" applyFill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44" fontId="4" fillId="0" borderId="0" xfId="5" applyFont="1" applyAlignment="1">
      <alignment vertical="center"/>
    </xf>
    <xf numFmtId="0" fontId="4" fillId="0" borderId="0" xfId="0" applyFont="1" applyAlignment="1">
      <alignment horizontal="right" vertical="center"/>
    </xf>
    <xf numFmtId="17" fontId="1" fillId="0" borderId="0" xfId="0" applyNumberFormat="1" applyFont="1" applyAlignment="1">
      <alignment vertical="center"/>
    </xf>
    <xf numFmtId="44" fontId="1" fillId="0" borderId="0" xfId="5" applyFont="1" applyAlignment="1">
      <alignment vertical="center"/>
    </xf>
    <xf numFmtId="1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4" fontId="1" fillId="0" borderId="0" xfId="5" applyFont="1" applyBorder="1" applyAlignment="1">
      <alignment vertical="center"/>
    </xf>
    <xf numFmtId="44" fontId="66" fillId="0" borderId="0" xfId="0" applyNumberFormat="1" applyFont="1" applyBorder="1" applyAlignment="1">
      <alignment vertical="center"/>
    </xf>
    <xf numFmtId="44" fontId="1" fillId="0" borderId="0" xfId="0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3" fontId="1" fillId="0" borderId="0" xfId="6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68" fillId="0" borderId="0" xfId="0" applyNumberFormat="1" applyFont="1" applyFill="1" applyBorder="1" applyAlignment="1">
      <alignment vertical="center"/>
    </xf>
    <xf numFmtId="3" fontId="69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</cellXfs>
  <cellStyles count="7">
    <cellStyle name="Comma" xfId="6" builtinId="3"/>
    <cellStyle name="Currency" xfId="5" builtinId="4"/>
    <cellStyle name="Normal" xfId="0" builtinId="0"/>
    <cellStyle name="Obično_List1" xfId="4"/>
    <cellStyle name="Obično_List4" xfId="1"/>
    <cellStyle name="Obično_List5" xfId="2"/>
    <cellStyle name="Obično_List8" xfId="3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/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/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/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/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/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/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/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/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/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970"/>
  <sheetViews>
    <sheetView zoomScaleNormal="100" workbookViewId="0">
      <selection activeCell="Y11" sqref="Y11"/>
    </sheetView>
  </sheetViews>
  <sheetFormatPr defaultRowHeight="13.5" x14ac:dyDescent="0.25"/>
  <cols>
    <col min="1" max="1" width="1.42578125" style="2" customWidth="1"/>
    <col min="2" max="2" width="5" style="2" customWidth="1"/>
    <col min="3" max="3" width="62.85546875" style="2" customWidth="1"/>
    <col min="4" max="7" width="9.140625" style="3" hidden="1" customWidth="1"/>
    <col min="8" max="8" width="7.85546875" style="3" customWidth="1"/>
    <col min="9" max="9" width="6.5703125" style="3" customWidth="1"/>
    <col min="10" max="10" width="7.5703125" style="3" customWidth="1"/>
    <col min="11" max="11" width="6.7109375" style="3" customWidth="1"/>
    <col min="12" max="12" width="7.28515625" style="3" customWidth="1"/>
    <col min="13" max="13" width="7.85546875" style="3" customWidth="1"/>
    <col min="14" max="14" width="9.140625" style="3" customWidth="1"/>
    <col min="15" max="15" width="7.140625" style="3" customWidth="1"/>
    <col min="16" max="16" width="6.28515625" style="3" customWidth="1"/>
    <col min="17" max="18" width="9.140625" style="3" hidden="1" customWidth="1"/>
    <col min="19" max="19" width="9.140625" style="3" customWidth="1"/>
    <col min="20" max="20" width="7.85546875" style="3" customWidth="1"/>
    <col min="21" max="21" width="8.42578125" style="3" customWidth="1"/>
    <col min="22" max="22" width="9.140625" style="3"/>
    <col min="23" max="23" width="9.140625" style="3" customWidth="1"/>
    <col min="24" max="25" width="9.140625" style="3"/>
    <col min="26" max="26" width="2.140625" style="2" customWidth="1"/>
    <col min="27" max="27" width="0" style="292" hidden="1" customWidth="1"/>
    <col min="28" max="28" width="9.140625" style="2"/>
    <col min="29" max="30" width="0" style="2" hidden="1" customWidth="1"/>
    <col min="31" max="16384" width="9.140625" style="2"/>
  </cols>
  <sheetData>
    <row r="1" spans="1:27" ht="10.5" customHeight="1" x14ac:dyDescent="0.25"/>
    <row r="2" spans="1:27" x14ac:dyDescent="0.25">
      <c r="B2" s="9"/>
      <c r="C2" s="194" t="str">
        <f>PRIHODI!K2</f>
        <v>TOŠ SEI BB</v>
      </c>
      <c r="H2" s="319" t="s">
        <v>616</v>
      </c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277"/>
      <c r="X2" s="277"/>
      <c r="Y2" s="277"/>
      <c r="AA2" s="295"/>
    </row>
    <row r="3" spans="1:27" x14ac:dyDescent="0.25">
      <c r="C3" s="211" t="s">
        <v>117</v>
      </c>
      <c r="H3" s="278" t="s">
        <v>564</v>
      </c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AA3" s="295"/>
    </row>
    <row r="4" spans="1:27" s="11" customFormat="1" x14ac:dyDescent="0.25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V4" s="8"/>
      <c r="X4" s="293" t="s">
        <v>593</v>
      </c>
      <c r="Y4" s="293"/>
      <c r="AA4" s="296"/>
    </row>
    <row r="5" spans="1:27" s="212" customFormat="1" ht="138" x14ac:dyDescent="0.25">
      <c r="D5" s="213" t="s">
        <v>546</v>
      </c>
      <c r="E5" s="213" t="s">
        <v>120</v>
      </c>
      <c r="F5" s="213" t="s">
        <v>121</v>
      </c>
      <c r="G5" s="213"/>
      <c r="H5" s="213" t="s">
        <v>560</v>
      </c>
      <c r="I5" s="213" t="s">
        <v>561</v>
      </c>
      <c r="J5" s="213" t="s">
        <v>562</v>
      </c>
      <c r="K5" s="213" t="s">
        <v>556</v>
      </c>
      <c r="L5" s="213" t="s">
        <v>555</v>
      </c>
      <c r="M5" s="213" t="s">
        <v>567</v>
      </c>
      <c r="N5" s="213" t="s">
        <v>554</v>
      </c>
      <c r="O5" s="213" t="s">
        <v>568</v>
      </c>
      <c r="P5" s="213" t="s">
        <v>553</v>
      </c>
      <c r="Q5" s="213" t="s">
        <v>552</v>
      </c>
      <c r="R5" s="213" t="s">
        <v>551</v>
      </c>
      <c r="S5" s="213" t="s">
        <v>550</v>
      </c>
      <c r="T5" s="213" t="s">
        <v>557</v>
      </c>
      <c r="U5" s="213" t="s">
        <v>558</v>
      </c>
      <c r="V5" s="213" t="s">
        <v>559</v>
      </c>
      <c r="W5" s="213" t="s">
        <v>547</v>
      </c>
      <c r="X5" s="217" t="s">
        <v>611</v>
      </c>
      <c r="Y5" s="217" t="s">
        <v>612</v>
      </c>
      <c r="AA5" s="294" t="s">
        <v>591</v>
      </c>
    </row>
    <row r="6" spans="1:27" s="214" customFormat="1" ht="12.75" x14ac:dyDescent="0.25">
      <c r="D6" s="215" t="s">
        <v>106</v>
      </c>
      <c r="E6" s="216" t="s">
        <v>548</v>
      </c>
      <c r="F6" s="215" t="s">
        <v>549</v>
      </c>
      <c r="G6" s="215"/>
      <c r="H6" s="215" t="s">
        <v>107</v>
      </c>
      <c r="I6" s="215" t="s">
        <v>108</v>
      </c>
      <c r="J6" s="215" t="s">
        <v>109</v>
      </c>
      <c r="K6" s="215" t="s">
        <v>110</v>
      </c>
      <c r="L6" s="215" t="s">
        <v>111</v>
      </c>
      <c r="M6" s="215" t="s">
        <v>112</v>
      </c>
      <c r="N6" s="215" t="s">
        <v>113</v>
      </c>
      <c r="O6" s="215" t="s">
        <v>114</v>
      </c>
      <c r="P6" s="215" t="s">
        <v>115</v>
      </c>
      <c r="Q6" s="215" t="s">
        <v>116</v>
      </c>
      <c r="R6" s="215" t="s">
        <v>149</v>
      </c>
      <c r="S6" s="215" t="s">
        <v>150</v>
      </c>
      <c r="T6" s="215" t="s">
        <v>151</v>
      </c>
      <c r="U6" s="215" t="s">
        <v>152</v>
      </c>
      <c r="V6" s="215" t="s">
        <v>153</v>
      </c>
      <c r="W6" s="215" t="s">
        <v>154</v>
      </c>
      <c r="X6" s="215" t="s">
        <v>155</v>
      </c>
      <c r="Y6" s="215" t="s">
        <v>156</v>
      </c>
      <c r="AA6" s="297" t="s">
        <v>598</v>
      </c>
    </row>
    <row r="7" spans="1:27" s="209" customFormat="1" x14ac:dyDescent="0.25">
      <c r="D7" s="210"/>
      <c r="E7" s="210"/>
      <c r="F7" s="199">
        <f t="shared" ref="F7:F70" si="0">SUM(H7:S7)</f>
        <v>0</v>
      </c>
      <c r="G7" s="210"/>
      <c r="H7" s="210"/>
      <c r="I7" s="210"/>
      <c r="J7" s="199"/>
      <c r="K7" s="210"/>
      <c r="L7" s="210"/>
      <c r="M7" s="210"/>
      <c r="N7" s="210"/>
      <c r="O7" s="210"/>
      <c r="P7" s="210"/>
      <c r="Q7" s="210"/>
      <c r="R7" s="210"/>
      <c r="S7" s="210"/>
      <c r="T7" s="199"/>
      <c r="U7" s="199"/>
      <c r="V7" s="210"/>
      <c r="W7" s="199"/>
      <c r="X7" s="210"/>
      <c r="Y7" s="210"/>
      <c r="AA7" s="292"/>
    </row>
    <row r="8" spans="1:27" s="283" customFormat="1" hidden="1" x14ac:dyDescent="0.25">
      <c r="C8" s="284" t="s">
        <v>588</v>
      </c>
      <c r="D8" s="199"/>
      <c r="E8" s="199"/>
      <c r="F8" s="199">
        <f t="shared" si="0"/>
        <v>560604</v>
      </c>
      <c r="G8" s="199"/>
      <c r="H8" s="199">
        <f>H10-H9</f>
        <v>34942</v>
      </c>
      <c r="I8" s="199">
        <f t="shared" ref="I8:V8" si="1">I10-I9</f>
        <v>29700</v>
      </c>
      <c r="J8" s="199">
        <f t="shared" ref="J8:J9" si="2">SUM(H8:I8)</f>
        <v>64642</v>
      </c>
      <c r="K8" s="199">
        <f t="shared" si="1"/>
        <v>88720</v>
      </c>
      <c r="L8" s="199">
        <f t="shared" si="1"/>
        <v>-19000</v>
      </c>
      <c r="M8" s="199">
        <f t="shared" si="1"/>
        <v>164050</v>
      </c>
      <c r="N8" s="199">
        <f t="shared" si="1"/>
        <v>30000</v>
      </c>
      <c r="O8" s="199">
        <f t="shared" si="1"/>
        <v>40550</v>
      </c>
      <c r="P8" s="199">
        <f t="shared" si="1"/>
        <v>47000</v>
      </c>
      <c r="Q8" s="199">
        <f t="shared" si="1"/>
        <v>0</v>
      </c>
      <c r="R8" s="199">
        <f t="shared" si="1"/>
        <v>0</v>
      </c>
      <c r="S8" s="199">
        <f t="shared" si="1"/>
        <v>80000</v>
      </c>
      <c r="T8" s="199">
        <f t="shared" ref="T8:T9" si="3">SUM(K8:S8)</f>
        <v>431320</v>
      </c>
      <c r="U8" s="199">
        <f t="shared" ref="U8:U9" si="4">SUM(J8+T8)</f>
        <v>495962</v>
      </c>
      <c r="V8" s="199">
        <f t="shared" si="1"/>
        <v>3355800</v>
      </c>
      <c r="W8" s="199">
        <f t="shared" ref="W8:W9" si="5">SUM(U8:V8)</f>
        <v>3851762</v>
      </c>
      <c r="X8" s="199"/>
      <c r="Y8" s="199"/>
      <c r="AA8" s="292">
        <f t="shared" ref="AA8:AA9" si="6">SUM(P8+Z8)</f>
        <v>47000</v>
      </c>
    </row>
    <row r="9" spans="1:27" s="283" customFormat="1" hidden="1" x14ac:dyDescent="0.25">
      <c r="C9" s="284" t="s">
        <v>590</v>
      </c>
      <c r="D9" s="199"/>
      <c r="E9" s="199"/>
      <c r="F9" s="199">
        <f t="shared" si="0"/>
        <v>2526960</v>
      </c>
      <c r="G9" s="199"/>
      <c r="H9" s="199">
        <f>919080</f>
        <v>919080</v>
      </c>
      <c r="I9" s="199"/>
      <c r="J9" s="199">
        <f t="shared" si="2"/>
        <v>919080</v>
      </c>
      <c r="K9" s="199">
        <f>358700+18000</f>
        <v>376700</v>
      </c>
      <c r="L9" s="199">
        <v>33000</v>
      </c>
      <c r="M9" s="199">
        <v>167100</v>
      </c>
      <c r="N9" s="199"/>
      <c r="O9" s="199">
        <v>85000</v>
      </c>
      <c r="P9" s="199">
        <v>27000</v>
      </c>
      <c r="Q9" s="199"/>
      <c r="R9" s="199"/>
      <c r="S9" s="199"/>
      <c r="T9" s="199">
        <f t="shared" si="3"/>
        <v>688800</v>
      </c>
      <c r="U9" s="199">
        <f t="shared" si="4"/>
        <v>1607880</v>
      </c>
      <c r="V9" s="199"/>
      <c r="W9" s="199">
        <f t="shared" si="5"/>
        <v>1607880</v>
      </c>
      <c r="X9" s="199"/>
      <c r="Y9" s="199"/>
      <c r="AA9" s="292">
        <f t="shared" si="6"/>
        <v>27000</v>
      </c>
    </row>
    <row r="10" spans="1:27" s="209" customFormat="1" x14ac:dyDescent="0.25">
      <c r="C10" s="209" t="s">
        <v>545</v>
      </c>
      <c r="D10" s="210">
        <f>SUM(D11+D92+D173+D254+D335+D415+D496+D576+D677+D759+D839)</f>
        <v>0</v>
      </c>
      <c r="E10" s="210">
        <f>SUM(E11+E92+E173+E254+E335+E415+E496+E576+E677+E759+E839)</f>
        <v>0</v>
      </c>
      <c r="F10" s="210">
        <f>SUM(F11+F92+F173+F254+F335+F415+F496+F576+F677+F759+F839)</f>
        <v>2785964</v>
      </c>
      <c r="G10" s="210"/>
      <c r="H10" s="210">
        <f>SUM(H11+H92+H173+H254+H335+H496+H677+H759+H839+H938+H664+H657+H933)</f>
        <v>954022</v>
      </c>
      <c r="I10" s="210">
        <f>SUM(I11+I92+I173+I254+I335+I415+I496+I576+I677+I759+I839)</f>
        <v>29700</v>
      </c>
      <c r="J10" s="210">
        <f>SUM(J11+J92+J173+J254+J335+J496+J677+J759+J839+J938+J664+J657+J933)</f>
        <v>983722</v>
      </c>
      <c r="K10" s="210">
        <f>SUM(K11+K92+K173+K254+K335+K415+K496+K576+K677+K759+K839)</f>
        <v>465420</v>
      </c>
      <c r="L10" s="210">
        <f>SUM(L11+L92+L173+L254+L335+L415+L496+L576+L677+L759+L839)</f>
        <v>14000</v>
      </c>
      <c r="M10" s="210">
        <f>SUM(M11+M92+M173+M254+M335+M415+M496+M576+M677+M759+M839+M922+M934)</f>
        <v>331150</v>
      </c>
      <c r="N10" s="210">
        <f t="shared" ref="N10:S10" si="7">SUM(N11+N92+N173+N254+N335+N415+N496+N576+N677+N759+N839)</f>
        <v>30000</v>
      </c>
      <c r="O10" s="210">
        <f t="shared" si="7"/>
        <v>125550</v>
      </c>
      <c r="P10" s="210">
        <f t="shared" si="7"/>
        <v>74000</v>
      </c>
      <c r="Q10" s="210">
        <f t="shared" si="7"/>
        <v>0</v>
      </c>
      <c r="R10" s="210">
        <f t="shared" si="7"/>
        <v>0</v>
      </c>
      <c r="S10" s="210">
        <f t="shared" si="7"/>
        <v>80000</v>
      </c>
      <c r="T10" s="210">
        <f>SUM(T11+T92+T173+T254+T335+T415+T496+T576+T677+T759+T839+T922+T934)</f>
        <v>1120120</v>
      </c>
      <c r="U10" s="210">
        <f>SUM(U11+U92+U173+U254+U335+U496+U677+U759+U839+U922+U934+U938+U664)</f>
        <v>2103842</v>
      </c>
      <c r="V10" s="210">
        <f>SUM(V11+V92+V173+V254+V335+V415+V496+V576+V677+V759+V839)</f>
        <v>3355800</v>
      </c>
      <c r="W10" s="210">
        <f>SUM(W11+W92+W173+W254+W335+W496+W677+W759+W839+W922+W934+W938+W664)</f>
        <v>5459642</v>
      </c>
      <c r="X10" s="210">
        <f>SUM(X11+X92+X173+X254+X335+X496+X664+X677+X759+X839+X922+X934+X938)</f>
        <v>2119295.48</v>
      </c>
      <c r="Y10" s="210">
        <f>SUM(Y11+Y92+Y173+Y254+Y335+Y496+Y677+Y759+Y839+Y922+Y934+Y664+Y938)</f>
        <v>2125461.4406399997</v>
      </c>
      <c r="AA10" s="292">
        <f>SUM(H10+T10)</f>
        <v>2074142</v>
      </c>
    </row>
    <row r="11" spans="1:27" s="7" customFormat="1" x14ac:dyDescent="0.25">
      <c r="B11" s="6"/>
      <c r="C11" s="10" t="s">
        <v>571</v>
      </c>
      <c r="D11" s="4">
        <f t="shared" ref="D11:V11" si="8">SUM(D12+D69)</f>
        <v>0</v>
      </c>
      <c r="E11" s="4">
        <f t="shared" si="8"/>
        <v>0</v>
      </c>
      <c r="F11" s="199">
        <f t="shared" si="0"/>
        <v>748184</v>
      </c>
      <c r="G11" s="4"/>
      <c r="H11" s="4">
        <f t="shared" si="8"/>
        <v>374092</v>
      </c>
      <c r="I11" s="4">
        <f t="shared" si="8"/>
        <v>0</v>
      </c>
      <c r="J11" s="199">
        <f t="shared" ref="J11:J71" si="9">SUM(H11:I11)</f>
        <v>374092</v>
      </c>
      <c r="K11" s="4">
        <f t="shared" si="8"/>
        <v>0</v>
      </c>
      <c r="L11" s="4">
        <f t="shared" si="8"/>
        <v>0</v>
      </c>
      <c r="M11" s="4">
        <f t="shared" ref="M11" si="10">SUM(M12+M69)</f>
        <v>0</v>
      </c>
      <c r="N11" s="4">
        <f t="shared" ref="N11" si="11">SUM(N12+N69)</f>
        <v>0</v>
      </c>
      <c r="O11" s="4">
        <f t="shared" ref="O11" si="12">SUM(O12+O69)</f>
        <v>0</v>
      </c>
      <c r="P11" s="4">
        <f t="shared" si="8"/>
        <v>0</v>
      </c>
      <c r="Q11" s="4">
        <f t="shared" si="8"/>
        <v>0</v>
      </c>
      <c r="R11" s="4">
        <f t="shared" si="8"/>
        <v>0</v>
      </c>
      <c r="S11" s="4">
        <f t="shared" si="8"/>
        <v>0</v>
      </c>
      <c r="T11" s="199">
        <f>SUM(K11:S11)</f>
        <v>0</v>
      </c>
      <c r="U11" s="199">
        <f t="shared" ref="U11:U71" si="13">SUM(J11+T11)</f>
        <v>374092</v>
      </c>
      <c r="V11" s="4">
        <f t="shared" si="8"/>
        <v>3355800</v>
      </c>
      <c r="W11" s="199">
        <f t="shared" ref="W11:W71" si="14">SUM(U11:V11)</f>
        <v>3729892</v>
      </c>
      <c r="X11" s="4">
        <f>+U11*102%</f>
        <v>381573.84</v>
      </c>
      <c r="Y11" s="4">
        <f>+X11</f>
        <v>381573.84</v>
      </c>
      <c r="AA11" s="292">
        <f t="shared" ref="AA11:AA74" si="15">SUM(H11+T11)</f>
        <v>374092</v>
      </c>
    </row>
    <row r="12" spans="1:27" s="7" customFormat="1" x14ac:dyDescent="0.25">
      <c r="B12" s="6">
        <v>3</v>
      </c>
      <c r="C12" s="7" t="s">
        <v>119</v>
      </c>
      <c r="D12" s="4">
        <f t="shared" ref="D12:V12" si="16">SUM(D13+D25+D58)</f>
        <v>0</v>
      </c>
      <c r="E12" s="4">
        <f t="shared" si="16"/>
        <v>0</v>
      </c>
      <c r="F12" s="199">
        <f t="shared" si="0"/>
        <v>748184</v>
      </c>
      <c r="G12" s="4"/>
      <c r="H12" s="4">
        <f t="shared" si="16"/>
        <v>374092</v>
      </c>
      <c r="I12" s="4">
        <f t="shared" si="16"/>
        <v>0</v>
      </c>
      <c r="J12" s="199">
        <f t="shared" si="9"/>
        <v>374092</v>
      </c>
      <c r="K12" s="4">
        <f t="shared" si="16"/>
        <v>0</v>
      </c>
      <c r="L12" s="4">
        <f t="shared" si="16"/>
        <v>0</v>
      </c>
      <c r="M12" s="4">
        <f t="shared" ref="M12" si="17">SUM(M13+M25+M58)</f>
        <v>0</v>
      </c>
      <c r="N12" s="4">
        <f t="shared" ref="N12" si="18">SUM(N13+N25+N58)</f>
        <v>0</v>
      </c>
      <c r="O12" s="4">
        <f t="shared" ref="O12" si="19">SUM(O13+O25+O58)</f>
        <v>0</v>
      </c>
      <c r="P12" s="4">
        <f t="shared" si="16"/>
        <v>0</v>
      </c>
      <c r="Q12" s="4">
        <f t="shared" si="16"/>
        <v>0</v>
      </c>
      <c r="R12" s="4">
        <f t="shared" si="16"/>
        <v>0</v>
      </c>
      <c r="S12" s="4">
        <f t="shared" si="16"/>
        <v>0</v>
      </c>
      <c r="T12" s="199">
        <f t="shared" ref="T12:T75" si="20">SUM(K12:S12)</f>
        <v>0</v>
      </c>
      <c r="U12" s="199">
        <f t="shared" si="13"/>
        <v>374092</v>
      </c>
      <c r="V12" s="4">
        <f t="shared" si="16"/>
        <v>3355800</v>
      </c>
      <c r="W12" s="199">
        <f t="shared" si="14"/>
        <v>3729892</v>
      </c>
      <c r="X12" s="4">
        <f t="shared" ref="X12:X13" si="21">+U12*102%</f>
        <v>381573.84</v>
      </c>
      <c r="Y12" s="4">
        <f t="shared" ref="Y12:Y13" si="22">+X12</f>
        <v>381573.84</v>
      </c>
      <c r="AA12" s="292">
        <f t="shared" si="15"/>
        <v>374092</v>
      </c>
    </row>
    <row r="13" spans="1:27" s="7" customFormat="1" x14ac:dyDescent="0.25">
      <c r="B13" s="6">
        <v>31</v>
      </c>
      <c r="D13" s="4">
        <f t="shared" ref="D13:V13" si="23">SUM(D14+D19+D21)</f>
        <v>0</v>
      </c>
      <c r="E13" s="4">
        <f t="shared" si="23"/>
        <v>0</v>
      </c>
      <c r="F13" s="199">
        <f t="shared" si="0"/>
        <v>0</v>
      </c>
      <c r="G13" s="4"/>
      <c r="H13" s="4">
        <f t="shared" si="23"/>
        <v>0</v>
      </c>
      <c r="I13" s="4">
        <f t="shared" si="23"/>
        <v>0</v>
      </c>
      <c r="J13" s="199">
        <f t="shared" si="9"/>
        <v>0</v>
      </c>
      <c r="K13" s="4">
        <f t="shared" si="23"/>
        <v>0</v>
      </c>
      <c r="L13" s="4">
        <f t="shared" si="23"/>
        <v>0</v>
      </c>
      <c r="M13" s="4">
        <f t="shared" ref="M13" si="24">SUM(M14+M19+M21)</f>
        <v>0</v>
      </c>
      <c r="N13" s="4">
        <f t="shared" ref="N13" si="25">SUM(N14+N19+N21)</f>
        <v>0</v>
      </c>
      <c r="O13" s="4">
        <f t="shared" ref="O13" si="26">SUM(O14+O19+O21)</f>
        <v>0</v>
      </c>
      <c r="P13" s="4">
        <f t="shared" si="23"/>
        <v>0</v>
      </c>
      <c r="Q13" s="4">
        <f t="shared" si="23"/>
        <v>0</v>
      </c>
      <c r="R13" s="4">
        <f t="shared" si="23"/>
        <v>0</v>
      </c>
      <c r="S13" s="4">
        <f t="shared" si="23"/>
        <v>0</v>
      </c>
      <c r="T13" s="199">
        <f t="shared" si="20"/>
        <v>0</v>
      </c>
      <c r="U13" s="199">
        <f t="shared" si="13"/>
        <v>0</v>
      </c>
      <c r="V13" s="4">
        <f t="shared" si="23"/>
        <v>3254800</v>
      </c>
      <c r="W13" s="199">
        <f t="shared" si="14"/>
        <v>3254800</v>
      </c>
      <c r="X13" s="4">
        <f t="shared" si="21"/>
        <v>0</v>
      </c>
      <c r="Y13" s="4">
        <f t="shared" si="22"/>
        <v>0</v>
      </c>
      <c r="AA13" s="292">
        <f t="shared" si="15"/>
        <v>0</v>
      </c>
    </row>
    <row r="14" spans="1:27" s="7" customFormat="1" x14ac:dyDescent="0.25">
      <c r="B14" s="6">
        <v>311</v>
      </c>
      <c r="D14" s="4">
        <f t="shared" ref="D14:V14" si="27">SUM(D15+D16+D17+D18)</f>
        <v>0</v>
      </c>
      <c r="E14" s="4">
        <f t="shared" si="27"/>
        <v>0</v>
      </c>
      <c r="F14" s="199">
        <f t="shared" si="0"/>
        <v>0</v>
      </c>
      <c r="G14" s="4"/>
      <c r="H14" s="4">
        <f t="shared" si="27"/>
        <v>0</v>
      </c>
      <c r="I14" s="4">
        <f t="shared" si="27"/>
        <v>0</v>
      </c>
      <c r="J14" s="199">
        <f t="shared" si="9"/>
        <v>0</v>
      </c>
      <c r="K14" s="4">
        <f t="shared" si="27"/>
        <v>0</v>
      </c>
      <c r="L14" s="4">
        <f t="shared" si="27"/>
        <v>0</v>
      </c>
      <c r="M14" s="4">
        <f t="shared" ref="M14" si="28">SUM(M15+M16+M17+M18)</f>
        <v>0</v>
      </c>
      <c r="N14" s="4">
        <f t="shared" ref="N14" si="29">SUM(N15+N16+N17+N18)</f>
        <v>0</v>
      </c>
      <c r="O14" s="4">
        <f t="shared" ref="O14" si="30">SUM(O15+O16+O17+O18)</f>
        <v>0</v>
      </c>
      <c r="P14" s="4">
        <f t="shared" si="27"/>
        <v>0</v>
      </c>
      <c r="Q14" s="4">
        <f t="shared" si="27"/>
        <v>0</v>
      </c>
      <c r="R14" s="4">
        <f t="shared" si="27"/>
        <v>0</v>
      </c>
      <c r="S14" s="4">
        <f t="shared" si="27"/>
        <v>0</v>
      </c>
      <c r="T14" s="199">
        <f t="shared" si="20"/>
        <v>0</v>
      </c>
      <c r="U14" s="199">
        <f t="shared" si="13"/>
        <v>0</v>
      </c>
      <c r="V14" s="4">
        <f t="shared" si="27"/>
        <v>2698800</v>
      </c>
      <c r="W14" s="199">
        <f t="shared" si="14"/>
        <v>2698800</v>
      </c>
      <c r="X14" s="4">
        <f t="shared" ref="X14" si="31">SUM(X15+X16+X17+X18)</f>
        <v>0</v>
      </c>
      <c r="Y14" s="4">
        <f t="shared" ref="Y14" si="32">SUM(Y15+Y16+Y17+Y18)</f>
        <v>0</v>
      </c>
      <c r="AA14" s="292">
        <f t="shared" si="15"/>
        <v>0</v>
      </c>
    </row>
    <row r="15" spans="1:27" s="200" customFormat="1" x14ac:dyDescent="0.25">
      <c r="A15" s="195"/>
      <c r="B15" s="196" t="s">
        <v>0</v>
      </c>
      <c r="C15" s="197" t="s">
        <v>1</v>
      </c>
      <c r="D15" s="198"/>
      <c r="E15" s="198"/>
      <c r="F15" s="199">
        <f t="shared" ref="F15" si="33">SUM(H15:S15)</f>
        <v>0</v>
      </c>
      <c r="G15" s="199"/>
      <c r="H15" s="198"/>
      <c r="I15" s="198"/>
      <c r="J15" s="199">
        <f t="shared" si="9"/>
        <v>0</v>
      </c>
      <c r="K15" s="198"/>
      <c r="L15" s="198"/>
      <c r="M15" s="198"/>
      <c r="N15" s="198"/>
      <c r="O15" s="198"/>
      <c r="P15" s="198"/>
      <c r="Q15" s="198"/>
      <c r="R15" s="198"/>
      <c r="S15" s="198"/>
      <c r="T15" s="199">
        <f t="shared" si="20"/>
        <v>0</v>
      </c>
      <c r="U15" s="199">
        <f t="shared" si="13"/>
        <v>0</v>
      </c>
      <c r="V15" s="198">
        <v>2698800</v>
      </c>
      <c r="W15" s="199">
        <f t="shared" si="14"/>
        <v>2698800</v>
      </c>
      <c r="X15" s="198">
        <v>0</v>
      </c>
      <c r="Y15" s="198"/>
      <c r="AA15" s="292">
        <f t="shared" si="15"/>
        <v>0</v>
      </c>
    </row>
    <row r="16" spans="1:27" s="200" customFormat="1" hidden="1" x14ac:dyDescent="0.25">
      <c r="A16" s="195"/>
      <c r="B16" s="196" t="s">
        <v>2</v>
      </c>
      <c r="C16" s="197" t="s">
        <v>3</v>
      </c>
      <c r="D16" s="198"/>
      <c r="E16" s="198"/>
      <c r="F16" s="199">
        <f t="shared" si="0"/>
        <v>0</v>
      </c>
      <c r="G16" s="199"/>
      <c r="H16" s="198"/>
      <c r="I16" s="198"/>
      <c r="J16" s="199">
        <f t="shared" si="9"/>
        <v>0</v>
      </c>
      <c r="K16" s="198"/>
      <c r="L16" s="198"/>
      <c r="M16" s="198"/>
      <c r="N16" s="198"/>
      <c r="O16" s="198"/>
      <c r="P16" s="198"/>
      <c r="Q16" s="198"/>
      <c r="R16" s="198"/>
      <c r="S16" s="198"/>
      <c r="T16" s="199">
        <f t="shared" si="20"/>
        <v>0</v>
      </c>
      <c r="U16" s="199">
        <f t="shared" si="13"/>
        <v>0</v>
      </c>
      <c r="V16" s="198"/>
      <c r="W16" s="199">
        <f t="shared" si="14"/>
        <v>0</v>
      </c>
      <c r="X16" s="198"/>
      <c r="Y16" s="198"/>
      <c r="AA16" s="292">
        <f t="shared" si="15"/>
        <v>0</v>
      </c>
    </row>
    <row r="17" spans="1:27" s="200" customFormat="1" hidden="1" x14ac:dyDescent="0.25">
      <c r="A17" s="195"/>
      <c r="B17" s="196" t="s">
        <v>4</v>
      </c>
      <c r="C17" s="197" t="s">
        <v>5</v>
      </c>
      <c r="D17" s="198"/>
      <c r="E17" s="198"/>
      <c r="F17" s="199">
        <f t="shared" si="0"/>
        <v>0</v>
      </c>
      <c r="G17" s="199"/>
      <c r="H17" s="198"/>
      <c r="I17" s="198"/>
      <c r="J17" s="199">
        <f t="shared" si="9"/>
        <v>0</v>
      </c>
      <c r="K17" s="198"/>
      <c r="L17" s="198"/>
      <c r="M17" s="198"/>
      <c r="N17" s="198"/>
      <c r="O17" s="198"/>
      <c r="P17" s="198"/>
      <c r="Q17" s="198"/>
      <c r="R17" s="198"/>
      <c r="S17" s="198"/>
      <c r="T17" s="199">
        <f t="shared" si="20"/>
        <v>0</v>
      </c>
      <c r="U17" s="199">
        <f t="shared" si="13"/>
        <v>0</v>
      </c>
      <c r="V17" s="198"/>
      <c r="W17" s="199">
        <f t="shared" si="14"/>
        <v>0</v>
      </c>
      <c r="X17" s="198"/>
      <c r="Y17" s="198"/>
      <c r="AA17" s="292">
        <f t="shared" si="15"/>
        <v>0</v>
      </c>
    </row>
    <row r="18" spans="1:27" s="200" customFormat="1" hidden="1" x14ac:dyDescent="0.25">
      <c r="A18" s="195"/>
      <c r="B18" s="196" t="s">
        <v>6</v>
      </c>
      <c r="C18" s="197" t="s">
        <v>7</v>
      </c>
      <c r="D18" s="198"/>
      <c r="E18" s="198"/>
      <c r="F18" s="199">
        <f t="shared" si="0"/>
        <v>0</v>
      </c>
      <c r="G18" s="199"/>
      <c r="H18" s="198"/>
      <c r="I18" s="198"/>
      <c r="J18" s="199">
        <f t="shared" si="9"/>
        <v>0</v>
      </c>
      <c r="K18" s="198"/>
      <c r="L18" s="198"/>
      <c r="M18" s="198"/>
      <c r="N18" s="198"/>
      <c r="O18" s="198"/>
      <c r="P18" s="198"/>
      <c r="Q18" s="198"/>
      <c r="R18" s="198"/>
      <c r="S18" s="198"/>
      <c r="T18" s="199">
        <f t="shared" si="20"/>
        <v>0</v>
      </c>
      <c r="U18" s="199">
        <f t="shared" si="13"/>
        <v>0</v>
      </c>
      <c r="V18" s="198"/>
      <c r="W18" s="199">
        <f t="shared" si="14"/>
        <v>0</v>
      </c>
      <c r="X18" s="198"/>
      <c r="Y18" s="198"/>
      <c r="AA18" s="292">
        <f t="shared" si="15"/>
        <v>0</v>
      </c>
    </row>
    <row r="19" spans="1:27" s="190" customFormat="1" x14ac:dyDescent="0.25">
      <c r="A19" s="187"/>
      <c r="B19" s="187">
        <v>312</v>
      </c>
      <c r="C19" s="188"/>
      <c r="D19" s="189">
        <f>SUM(D20)</f>
        <v>0</v>
      </c>
      <c r="E19" s="189">
        <f t="shared" ref="E19:V19" si="34">SUM(E20)</f>
        <v>0</v>
      </c>
      <c r="F19" s="199">
        <f t="shared" si="0"/>
        <v>0</v>
      </c>
      <c r="G19" s="189"/>
      <c r="H19" s="189">
        <f t="shared" si="34"/>
        <v>0</v>
      </c>
      <c r="I19" s="189">
        <f t="shared" si="34"/>
        <v>0</v>
      </c>
      <c r="J19" s="199">
        <f t="shared" si="9"/>
        <v>0</v>
      </c>
      <c r="K19" s="189">
        <f t="shared" si="34"/>
        <v>0</v>
      </c>
      <c r="L19" s="189">
        <f t="shared" si="34"/>
        <v>0</v>
      </c>
      <c r="M19" s="189">
        <f t="shared" si="34"/>
        <v>0</v>
      </c>
      <c r="N19" s="189">
        <f t="shared" si="34"/>
        <v>0</v>
      </c>
      <c r="O19" s="189">
        <f t="shared" si="34"/>
        <v>0</v>
      </c>
      <c r="P19" s="189">
        <f t="shared" si="34"/>
        <v>0</v>
      </c>
      <c r="Q19" s="189">
        <f t="shared" si="34"/>
        <v>0</v>
      </c>
      <c r="R19" s="189">
        <f t="shared" si="34"/>
        <v>0</v>
      </c>
      <c r="S19" s="189">
        <f t="shared" si="34"/>
        <v>0</v>
      </c>
      <c r="T19" s="199">
        <f t="shared" si="20"/>
        <v>0</v>
      </c>
      <c r="U19" s="199">
        <f t="shared" si="13"/>
        <v>0</v>
      </c>
      <c r="V19" s="189">
        <f t="shared" si="34"/>
        <v>90000</v>
      </c>
      <c r="W19" s="199">
        <f t="shared" si="14"/>
        <v>90000</v>
      </c>
      <c r="X19" s="189">
        <f t="shared" ref="X19:Y19" si="35">SUM(X20)</f>
        <v>0</v>
      </c>
      <c r="Y19" s="189">
        <f t="shared" si="35"/>
        <v>0</v>
      </c>
      <c r="AA19" s="292">
        <f t="shared" si="15"/>
        <v>0</v>
      </c>
    </row>
    <row r="20" spans="1:27" s="200" customFormat="1" x14ac:dyDescent="0.25">
      <c r="A20" s="195"/>
      <c r="B20" s="196" t="s">
        <v>8</v>
      </c>
      <c r="C20" s="197" t="s">
        <v>9</v>
      </c>
      <c r="D20" s="198"/>
      <c r="E20" s="198"/>
      <c r="F20" s="199">
        <f t="shared" si="0"/>
        <v>0</v>
      </c>
      <c r="G20" s="199"/>
      <c r="H20" s="198"/>
      <c r="I20" s="198"/>
      <c r="J20" s="199">
        <f t="shared" si="9"/>
        <v>0</v>
      </c>
      <c r="K20" s="198"/>
      <c r="L20" s="198"/>
      <c r="M20" s="198"/>
      <c r="N20" s="198"/>
      <c r="O20" s="198"/>
      <c r="P20" s="198"/>
      <c r="Q20" s="198"/>
      <c r="R20" s="198"/>
      <c r="S20" s="198"/>
      <c r="T20" s="199">
        <f t="shared" si="20"/>
        <v>0</v>
      </c>
      <c r="U20" s="199">
        <f t="shared" si="13"/>
        <v>0</v>
      </c>
      <c r="V20" s="198">
        <v>90000</v>
      </c>
      <c r="W20" s="199">
        <f t="shared" si="14"/>
        <v>90000</v>
      </c>
      <c r="X20" s="198"/>
      <c r="Y20" s="198"/>
      <c r="AA20" s="292">
        <f t="shared" si="15"/>
        <v>0</v>
      </c>
    </row>
    <row r="21" spans="1:27" s="190" customFormat="1" x14ac:dyDescent="0.25">
      <c r="A21" s="187"/>
      <c r="B21" s="187">
        <v>313</v>
      </c>
      <c r="C21" s="188"/>
      <c r="D21" s="189">
        <f t="shared" ref="D21:V21" si="36">SUM(D22+D23+D24)</f>
        <v>0</v>
      </c>
      <c r="E21" s="189">
        <f t="shared" si="36"/>
        <v>0</v>
      </c>
      <c r="F21" s="199">
        <f t="shared" si="0"/>
        <v>0</v>
      </c>
      <c r="G21" s="189"/>
      <c r="H21" s="189">
        <f t="shared" si="36"/>
        <v>0</v>
      </c>
      <c r="I21" s="189">
        <f t="shared" si="36"/>
        <v>0</v>
      </c>
      <c r="J21" s="199">
        <f t="shared" si="9"/>
        <v>0</v>
      </c>
      <c r="K21" s="189">
        <f t="shared" si="36"/>
        <v>0</v>
      </c>
      <c r="L21" s="189">
        <f t="shared" si="36"/>
        <v>0</v>
      </c>
      <c r="M21" s="189">
        <f t="shared" ref="M21" si="37">SUM(M22+M23+M24)</f>
        <v>0</v>
      </c>
      <c r="N21" s="189">
        <f t="shared" ref="N21" si="38">SUM(N22+N23+N24)</f>
        <v>0</v>
      </c>
      <c r="O21" s="189">
        <f t="shared" ref="O21" si="39">SUM(O22+O23+O24)</f>
        <v>0</v>
      </c>
      <c r="P21" s="189">
        <f t="shared" si="36"/>
        <v>0</v>
      </c>
      <c r="Q21" s="189">
        <f t="shared" si="36"/>
        <v>0</v>
      </c>
      <c r="R21" s="189">
        <f t="shared" si="36"/>
        <v>0</v>
      </c>
      <c r="S21" s="189">
        <f t="shared" si="36"/>
        <v>0</v>
      </c>
      <c r="T21" s="199">
        <f t="shared" si="20"/>
        <v>0</v>
      </c>
      <c r="U21" s="199">
        <f t="shared" si="13"/>
        <v>0</v>
      </c>
      <c r="V21" s="189">
        <f t="shared" si="36"/>
        <v>466000</v>
      </c>
      <c r="W21" s="199">
        <f t="shared" si="14"/>
        <v>466000</v>
      </c>
      <c r="X21" s="189">
        <f t="shared" ref="X21" si="40">SUM(X22+X23+X24)</f>
        <v>0</v>
      </c>
      <c r="Y21" s="189">
        <f t="shared" ref="Y21" si="41">SUM(Y22+Y23+Y24)</f>
        <v>0</v>
      </c>
      <c r="AA21" s="292">
        <f t="shared" si="15"/>
        <v>0</v>
      </c>
    </row>
    <row r="22" spans="1:27" s="200" customFormat="1" x14ac:dyDescent="0.25">
      <c r="A22" s="195"/>
      <c r="B22" s="196" t="s">
        <v>10</v>
      </c>
      <c r="C22" s="197" t="s">
        <v>11</v>
      </c>
      <c r="D22" s="198"/>
      <c r="E22" s="198"/>
      <c r="F22" s="199">
        <f t="shared" si="0"/>
        <v>0</v>
      </c>
      <c r="G22" s="199"/>
      <c r="H22" s="198"/>
      <c r="I22" s="198"/>
      <c r="J22" s="199">
        <f t="shared" si="9"/>
        <v>0</v>
      </c>
      <c r="K22" s="198"/>
      <c r="L22" s="198"/>
      <c r="M22" s="198"/>
      <c r="N22" s="198"/>
      <c r="O22" s="198"/>
      <c r="P22" s="198"/>
      <c r="Q22" s="198"/>
      <c r="R22" s="198"/>
      <c r="S22" s="198"/>
      <c r="T22" s="199">
        <f t="shared" si="20"/>
        <v>0</v>
      </c>
      <c r="U22" s="199">
        <f t="shared" si="13"/>
        <v>0</v>
      </c>
      <c r="V22" s="198"/>
      <c r="W22" s="199">
        <f t="shared" si="14"/>
        <v>0</v>
      </c>
      <c r="X22" s="198"/>
      <c r="Y22" s="198"/>
      <c r="AA22" s="292">
        <f t="shared" si="15"/>
        <v>0</v>
      </c>
    </row>
    <row r="23" spans="1:27" s="200" customFormat="1" x14ac:dyDescent="0.25">
      <c r="A23" s="195"/>
      <c r="B23" s="196" t="s">
        <v>12</v>
      </c>
      <c r="C23" s="197" t="s">
        <v>13</v>
      </c>
      <c r="D23" s="198"/>
      <c r="E23" s="198"/>
      <c r="F23" s="199">
        <f t="shared" si="0"/>
        <v>0</v>
      </c>
      <c r="G23" s="199"/>
      <c r="H23" s="198"/>
      <c r="I23" s="198"/>
      <c r="J23" s="199">
        <f t="shared" si="9"/>
        <v>0</v>
      </c>
      <c r="K23" s="198"/>
      <c r="L23" s="198"/>
      <c r="M23" s="198"/>
      <c r="N23" s="198"/>
      <c r="O23" s="198"/>
      <c r="P23" s="198"/>
      <c r="Q23" s="198"/>
      <c r="R23" s="198"/>
      <c r="S23" s="198"/>
      <c r="T23" s="199">
        <f t="shared" si="20"/>
        <v>0</v>
      </c>
      <c r="U23" s="199">
        <f t="shared" si="13"/>
        <v>0</v>
      </c>
      <c r="V23" s="198">
        <v>420000</v>
      </c>
      <c r="W23" s="199">
        <f t="shared" si="14"/>
        <v>420000</v>
      </c>
      <c r="X23" s="198"/>
      <c r="Y23" s="198"/>
      <c r="AA23" s="292">
        <f t="shared" si="15"/>
        <v>0</v>
      </c>
    </row>
    <row r="24" spans="1:27" s="200" customFormat="1" ht="12.75" customHeight="1" x14ac:dyDescent="0.25">
      <c r="A24" s="195"/>
      <c r="B24" s="196" t="s">
        <v>14</v>
      </c>
      <c r="C24" s="197" t="s">
        <v>15</v>
      </c>
      <c r="D24" s="198"/>
      <c r="E24" s="198"/>
      <c r="F24" s="199">
        <f t="shared" si="0"/>
        <v>0</v>
      </c>
      <c r="G24" s="199"/>
      <c r="H24" s="198"/>
      <c r="I24" s="198"/>
      <c r="J24" s="199">
        <f t="shared" si="9"/>
        <v>0</v>
      </c>
      <c r="K24" s="198"/>
      <c r="L24" s="198"/>
      <c r="M24" s="198"/>
      <c r="N24" s="198"/>
      <c r="O24" s="198"/>
      <c r="P24" s="198"/>
      <c r="Q24" s="198"/>
      <c r="R24" s="198"/>
      <c r="S24" s="198"/>
      <c r="T24" s="199">
        <f t="shared" si="20"/>
        <v>0</v>
      </c>
      <c r="U24" s="199">
        <f t="shared" si="13"/>
        <v>0</v>
      </c>
      <c r="V24" s="198">
        <v>46000</v>
      </c>
      <c r="W24" s="199">
        <f t="shared" si="14"/>
        <v>46000</v>
      </c>
      <c r="X24" s="198"/>
      <c r="Y24" s="198"/>
      <c r="AA24" s="292">
        <f t="shared" si="15"/>
        <v>0</v>
      </c>
    </row>
    <row r="25" spans="1:27" s="190" customFormat="1" ht="12.75" customHeight="1" x14ac:dyDescent="0.25">
      <c r="A25" s="187"/>
      <c r="B25" s="187">
        <v>32</v>
      </c>
      <c r="C25" s="188"/>
      <c r="D25" s="189">
        <f t="shared" ref="D25:V25" si="42">SUM(D26+D31+D38+D48+D50)</f>
        <v>0</v>
      </c>
      <c r="E25" s="189">
        <f t="shared" si="42"/>
        <v>0</v>
      </c>
      <c r="F25" s="199">
        <f t="shared" si="0"/>
        <v>740984</v>
      </c>
      <c r="G25" s="189"/>
      <c r="H25" s="189">
        <f t="shared" si="42"/>
        <v>370492</v>
      </c>
      <c r="I25" s="189">
        <f t="shared" si="42"/>
        <v>0</v>
      </c>
      <c r="J25" s="199">
        <f t="shared" si="9"/>
        <v>370492</v>
      </c>
      <c r="K25" s="189">
        <f t="shared" si="42"/>
        <v>0</v>
      </c>
      <c r="L25" s="189">
        <f t="shared" si="42"/>
        <v>0</v>
      </c>
      <c r="M25" s="189">
        <f t="shared" ref="M25" si="43">SUM(M26+M31+M38+M48+M50)</f>
        <v>0</v>
      </c>
      <c r="N25" s="189">
        <f t="shared" ref="N25" si="44">SUM(N26+N31+N38+N48+N50)</f>
        <v>0</v>
      </c>
      <c r="O25" s="189">
        <f t="shared" ref="O25" si="45">SUM(O26+O31+O38+O48+O50)</f>
        <v>0</v>
      </c>
      <c r="P25" s="189">
        <f t="shared" si="42"/>
        <v>0</v>
      </c>
      <c r="Q25" s="189">
        <f t="shared" si="42"/>
        <v>0</v>
      </c>
      <c r="R25" s="189">
        <f t="shared" si="42"/>
        <v>0</v>
      </c>
      <c r="S25" s="189">
        <f t="shared" si="42"/>
        <v>0</v>
      </c>
      <c r="T25" s="199">
        <f t="shared" si="20"/>
        <v>0</v>
      </c>
      <c r="U25" s="199">
        <f t="shared" si="13"/>
        <v>370492</v>
      </c>
      <c r="V25" s="189">
        <f t="shared" si="42"/>
        <v>101000</v>
      </c>
      <c r="W25" s="199">
        <f t="shared" si="14"/>
        <v>471492</v>
      </c>
      <c r="X25" s="189">
        <f>+U25*102%</f>
        <v>377901.84</v>
      </c>
      <c r="Y25" s="189">
        <f>+X25</f>
        <v>377901.84</v>
      </c>
      <c r="AA25" s="292">
        <f t="shared" si="15"/>
        <v>370492</v>
      </c>
    </row>
    <row r="26" spans="1:27" s="190" customFormat="1" ht="12.75" customHeight="1" x14ac:dyDescent="0.25">
      <c r="A26" s="187"/>
      <c r="B26" s="187">
        <v>321</v>
      </c>
      <c r="C26" s="188"/>
      <c r="D26" s="189">
        <f t="shared" ref="D26:V26" si="46">SUM(D27+D28+D29+D30)</f>
        <v>0</v>
      </c>
      <c r="E26" s="189">
        <f t="shared" si="46"/>
        <v>0</v>
      </c>
      <c r="F26" s="199">
        <f t="shared" si="0"/>
        <v>13100</v>
      </c>
      <c r="G26" s="189"/>
      <c r="H26" s="189">
        <f t="shared" si="46"/>
        <v>6550</v>
      </c>
      <c r="I26" s="189">
        <f t="shared" si="46"/>
        <v>0</v>
      </c>
      <c r="J26" s="199">
        <f t="shared" si="9"/>
        <v>6550</v>
      </c>
      <c r="K26" s="189">
        <f t="shared" si="46"/>
        <v>0</v>
      </c>
      <c r="L26" s="189">
        <f t="shared" si="46"/>
        <v>0</v>
      </c>
      <c r="M26" s="189">
        <f t="shared" ref="M26" si="47">SUM(M27+M28+M29+M30)</f>
        <v>0</v>
      </c>
      <c r="N26" s="189">
        <f t="shared" ref="N26" si="48">SUM(N27+N28+N29+N30)</f>
        <v>0</v>
      </c>
      <c r="O26" s="189">
        <f t="shared" ref="O26" si="49">SUM(O27+O28+O29+O30)</f>
        <v>0</v>
      </c>
      <c r="P26" s="189">
        <f t="shared" si="46"/>
        <v>0</v>
      </c>
      <c r="Q26" s="189">
        <f t="shared" si="46"/>
        <v>0</v>
      </c>
      <c r="R26" s="189">
        <f t="shared" si="46"/>
        <v>0</v>
      </c>
      <c r="S26" s="189">
        <f t="shared" si="46"/>
        <v>0</v>
      </c>
      <c r="T26" s="199">
        <f t="shared" si="20"/>
        <v>0</v>
      </c>
      <c r="U26" s="199">
        <f t="shared" si="13"/>
        <v>6550</v>
      </c>
      <c r="V26" s="189">
        <f t="shared" si="46"/>
        <v>88000</v>
      </c>
      <c r="W26" s="199">
        <f t="shared" si="14"/>
        <v>94550</v>
      </c>
      <c r="X26" s="189">
        <f t="shared" ref="X26" si="50">SUM(X27+X28+X29+X30)</f>
        <v>0</v>
      </c>
      <c r="Y26" s="189">
        <f t="shared" ref="Y26" si="51">SUM(Y27+Y28+Y29+Y30)</f>
        <v>0</v>
      </c>
      <c r="AA26" s="292">
        <f t="shared" si="15"/>
        <v>6550</v>
      </c>
    </row>
    <row r="27" spans="1:27" s="200" customFormat="1" x14ac:dyDescent="0.25">
      <c r="A27" s="195"/>
      <c r="B27" s="196" t="s">
        <v>16</v>
      </c>
      <c r="C27" s="197" t="s">
        <v>17</v>
      </c>
      <c r="D27" s="198"/>
      <c r="E27" s="198"/>
      <c r="F27" s="199">
        <f t="shared" si="0"/>
        <v>6800</v>
      </c>
      <c r="G27" s="199"/>
      <c r="H27" s="198">
        <v>3400</v>
      </c>
      <c r="I27" s="198"/>
      <c r="J27" s="199">
        <f t="shared" si="9"/>
        <v>3400</v>
      </c>
      <c r="K27" s="198"/>
      <c r="L27" s="198"/>
      <c r="M27" s="198"/>
      <c r="N27" s="198"/>
      <c r="O27" s="198"/>
      <c r="P27" s="198"/>
      <c r="Q27" s="198"/>
      <c r="R27" s="198"/>
      <c r="S27" s="198"/>
      <c r="T27" s="199">
        <f t="shared" si="20"/>
        <v>0</v>
      </c>
      <c r="U27" s="199">
        <f t="shared" si="13"/>
        <v>3400</v>
      </c>
      <c r="V27" s="198"/>
      <c r="W27" s="199">
        <f t="shared" si="14"/>
        <v>3400</v>
      </c>
      <c r="X27" s="198"/>
      <c r="Y27" s="198"/>
      <c r="AA27" s="292">
        <f t="shared" si="15"/>
        <v>3400</v>
      </c>
    </row>
    <row r="28" spans="1:27" s="200" customFormat="1" x14ac:dyDescent="0.25">
      <c r="A28" s="195"/>
      <c r="B28" s="196" t="s">
        <v>18</v>
      </c>
      <c r="C28" s="197" t="s">
        <v>19</v>
      </c>
      <c r="D28" s="198"/>
      <c r="E28" s="198"/>
      <c r="F28" s="199">
        <f t="shared" si="0"/>
        <v>5000</v>
      </c>
      <c r="G28" s="199"/>
      <c r="H28" s="198">
        <v>2500</v>
      </c>
      <c r="I28" s="198"/>
      <c r="J28" s="199">
        <f t="shared" si="9"/>
        <v>2500</v>
      </c>
      <c r="K28" s="198"/>
      <c r="L28" s="198"/>
      <c r="M28" s="198"/>
      <c r="N28" s="198"/>
      <c r="O28" s="198"/>
      <c r="P28" s="198"/>
      <c r="Q28" s="198"/>
      <c r="R28" s="198"/>
      <c r="S28" s="198"/>
      <c r="T28" s="199">
        <f t="shared" si="20"/>
        <v>0</v>
      </c>
      <c r="U28" s="199">
        <f t="shared" si="13"/>
        <v>2500</v>
      </c>
      <c r="V28" s="198">
        <v>88000</v>
      </c>
      <c r="W28" s="199">
        <f t="shared" si="14"/>
        <v>90500</v>
      </c>
      <c r="X28" s="198"/>
      <c r="Y28" s="198"/>
      <c r="AA28" s="292">
        <f t="shared" si="15"/>
        <v>2500</v>
      </c>
    </row>
    <row r="29" spans="1:27" s="200" customFormat="1" x14ac:dyDescent="0.25">
      <c r="A29" s="195"/>
      <c r="B29" s="196" t="s">
        <v>20</v>
      </c>
      <c r="C29" s="197" t="s">
        <v>21</v>
      </c>
      <c r="D29" s="198"/>
      <c r="E29" s="198"/>
      <c r="F29" s="199">
        <f t="shared" si="0"/>
        <v>1300</v>
      </c>
      <c r="G29" s="199"/>
      <c r="H29" s="198">
        <v>650</v>
      </c>
      <c r="I29" s="198"/>
      <c r="J29" s="199">
        <f t="shared" si="9"/>
        <v>650</v>
      </c>
      <c r="K29" s="198"/>
      <c r="L29" s="198"/>
      <c r="M29" s="198"/>
      <c r="N29" s="198"/>
      <c r="O29" s="198"/>
      <c r="P29" s="198"/>
      <c r="Q29" s="198"/>
      <c r="R29" s="198"/>
      <c r="S29" s="198"/>
      <c r="T29" s="199">
        <f t="shared" si="20"/>
        <v>0</v>
      </c>
      <c r="U29" s="199">
        <f t="shared" si="13"/>
        <v>650</v>
      </c>
      <c r="V29" s="198"/>
      <c r="W29" s="199">
        <f t="shared" si="14"/>
        <v>650</v>
      </c>
      <c r="X29" s="198"/>
      <c r="Y29" s="198"/>
      <c r="AA29" s="292">
        <f t="shared" si="15"/>
        <v>650</v>
      </c>
    </row>
    <row r="30" spans="1:27" s="200" customFormat="1" x14ac:dyDescent="0.25">
      <c r="A30" s="195"/>
      <c r="B30" s="195">
        <v>3214</v>
      </c>
      <c r="C30" s="197" t="s">
        <v>22</v>
      </c>
      <c r="D30" s="198"/>
      <c r="E30" s="198"/>
      <c r="F30" s="199">
        <f t="shared" si="0"/>
        <v>0</v>
      </c>
      <c r="G30" s="199"/>
      <c r="H30" s="198"/>
      <c r="I30" s="198"/>
      <c r="J30" s="199">
        <f t="shared" si="9"/>
        <v>0</v>
      </c>
      <c r="K30" s="198"/>
      <c r="L30" s="198"/>
      <c r="M30" s="198"/>
      <c r="N30" s="198"/>
      <c r="O30" s="198"/>
      <c r="P30" s="198"/>
      <c r="Q30" s="198"/>
      <c r="R30" s="198"/>
      <c r="S30" s="198"/>
      <c r="T30" s="199">
        <f t="shared" si="20"/>
        <v>0</v>
      </c>
      <c r="U30" s="199">
        <f t="shared" si="13"/>
        <v>0</v>
      </c>
      <c r="V30" s="198"/>
      <c r="W30" s="199">
        <f t="shared" si="14"/>
        <v>0</v>
      </c>
      <c r="X30" s="198"/>
      <c r="Y30" s="198"/>
      <c r="AA30" s="292">
        <f t="shared" si="15"/>
        <v>0</v>
      </c>
    </row>
    <row r="31" spans="1:27" s="190" customFormat="1" x14ac:dyDescent="0.25">
      <c r="A31" s="187"/>
      <c r="B31" s="187">
        <v>322</v>
      </c>
      <c r="C31" s="188"/>
      <c r="D31" s="189">
        <f t="shared" ref="D31:V31" si="52">SUM(D32+D33+D34+D35+D36+D37)</f>
        <v>0</v>
      </c>
      <c r="E31" s="189">
        <f t="shared" si="52"/>
        <v>0</v>
      </c>
      <c r="F31" s="199">
        <f t="shared" si="0"/>
        <v>285400</v>
      </c>
      <c r="G31" s="189"/>
      <c r="H31" s="189">
        <f t="shared" si="52"/>
        <v>142700</v>
      </c>
      <c r="I31" s="189">
        <f t="shared" si="52"/>
        <v>0</v>
      </c>
      <c r="J31" s="199">
        <f t="shared" si="9"/>
        <v>142700</v>
      </c>
      <c r="K31" s="189">
        <f t="shared" si="52"/>
        <v>0</v>
      </c>
      <c r="L31" s="189">
        <f t="shared" si="52"/>
        <v>0</v>
      </c>
      <c r="M31" s="189">
        <f t="shared" ref="M31" si="53">SUM(M32+M33+M34+M35+M36+M37)</f>
        <v>0</v>
      </c>
      <c r="N31" s="189">
        <f t="shared" ref="N31" si="54">SUM(N32+N33+N34+N35+N36+N37)</f>
        <v>0</v>
      </c>
      <c r="O31" s="189">
        <f t="shared" ref="O31" si="55">SUM(O32+O33+O34+O35+O36+O37)</f>
        <v>0</v>
      </c>
      <c r="P31" s="189">
        <f t="shared" si="52"/>
        <v>0</v>
      </c>
      <c r="Q31" s="189">
        <f t="shared" si="52"/>
        <v>0</v>
      </c>
      <c r="R31" s="189">
        <f t="shared" si="52"/>
        <v>0</v>
      </c>
      <c r="S31" s="189">
        <f t="shared" si="52"/>
        <v>0</v>
      </c>
      <c r="T31" s="199">
        <f t="shared" si="20"/>
        <v>0</v>
      </c>
      <c r="U31" s="199">
        <f t="shared" si="13"/>
        <v>142700</v>
      </c>
      <c r="V31" s="189">
        <f t="shared" si="52"/>
        <v>0</v>
      </c>
      <c r="W31" s="199">
        <f t="shared" si="14"/>
        <v>142700</v>
      </c>
      <c r="X31" s="189">
        <f t="shared" ref="X31" si="56">SUM(X32+X33+X34+X35+X36+X37)</f>
        <v>0</v>
      </c>
      <c r="Y31" s="189">
        <f t="shared" ref="Y31" si="57">SUM(Y32+Y33+Y34+Y35+Y36+Y37)</f>
        <v>0</v>
      </c>
      <c r="AA31" s="292">
        <f t="shared" si="15"/>
        <v>142700</v>
      </c>
    </row>
    <row r="32" spans="1:27" s="200" customFormat="1" x14ac:dyDescent="0.25">
      <c r="A32" s="195"/>
      <c r="B32" s="196" t="s">
        <v>23</v>
      </c>
      <c r="C32" s="197" t="s">
        <v>602</v>
      </c>
      <c r="D32" s="198"/>
      <c r="E32" s="198"/>
      <c r="F32" s="199">
        <f t="shared" si="0"/>
        <v>61400</v>
      </c>
      <c r="G32" s="199"/>
      <c r="H32" s="198">
        <v>30700</v>
      </c>
      <c r="I32" s="198"/>
      <c r="J32" s="199">
        <f t="shared" si="9"/>
        <v>30700</v>
      </c>
      <c r="K32" s="198"/>
      <c r="L32" s="198"/>
      <c r="M32" s="198"/>
      <c r="N32" s="198"/>
      <c r="O32" s="198"/>
      <c r="P32" s="198"/>
      <c r="Q32" s="198"/>
      <c r="R32" s="198"/>
      <c r="S32" s="198"/>
      <c r="T32" s="199">
        <f t="shared" si="20"/>
        <v>0</v>
      </c>
      <c r="U32" s="199">
        <f t="shared" si="13"/>
        <v>30700</v>
      </c>
      <c r="V32" s="198"/>
      <c r="W32" s="199">
        <f t="shared" si="14"/>
        <v>30700</v>
      </c>
      <c r="X32" s="198"/>
      <c r="Y32" s="198"/>
      <c r="AA32" s="292">
        <f t="shared" si="15"/>
        <v>30700</v>
      </c>
    </row>
    <row r="33" spans="1:27" s="200" customFormat="1" x14ac:dyDescent="0.25">
      <c r="A33" s="195"/>
      <c r="B33" s="196" t="s">
        <v>25</v>
      </c>
      <c r="C33" s="197" t="s">
        <v>26</v>
      </c>
      <c r="D33" s="198"/>
      <c r="E33" s="198"/>
      <c r="F33" s="199">
        <f t="shared" si="0"/>
        <v>0</v>
      </c>
      <c r="G33" s="199"/>
      <c r="H33" s="198"/>
      <c r="I33" s="198"/>
      <c r="J33" s="199">
        <f t="shared" si="9"/>
        <v>0</v>
      </c>
      <c r="K33" s="198"/>
      <c r="L33" s="198"/>
      <c r="M33" s="198"/>
      <c r="N33" s="198"/>
      <c r="O33" s="198"/>
      <c r="P33" s="198"/>
      <c r="Q33" s="198"/>
      <c r="R33" s="198"/>
      <c r="S33" s="198"/>
      <c r="T33" s="199">
        <f t="shared" si="20"/>
        <v>0</v>
      </c>
      <c r="U33" s="199">
        <f t="shared" si="13"/>
        <v>0</v>
      </c>
      <c r="V33" s="198"/>
      <c r="W33" s="199">
        <f t="shared" si="14"/>
        <v>0</v>
      </c>
      <c r="X33" s="198"/>
      <c r="Y33" s="198"/>
      <c r="AA33" s="292">
        <f t="shared" si="15"/>
        <v>0</v>
      </c>
    </row>
    <row r="34" spans="1:27" s="200" customFormat="1" x14ac:dyDescent="0.25">
      <c r="A34" s="195"/>
      <c r="B34" s="196" t="s">
        <v>27</v>
      </c>
      <c r="C34" s="197" t="s">
        <v>28</v>
      </c>
      <c r="D34" s="198"/>
      <c r="E34" s="198"/>
      <c r="F34" s="199">
        <f t="shared" si="0"/>
        <v>186000</v>
      </c>
      <c r="G34" s="199"/>
      <c r="H34" s="198">
        <v>93000</v>
      </c>
      <c r="I34" s="198"/>
      <c r="J34" s="199">
        <f t="shared" si="9"/>
        <v>93000</v>
      </c>
      <c r="K34" s="198"/>
      <c r="L34" s="198"/>
      <c r="M34" s="198"/>
      <c r="N34" s="198"/>
      <c r="O34" s="198"/>
      <c r="P34" s="198"/>
      <c r="Q34" s="198"/>
      <c r="R34" s="198"/>
      <c r="S34" s="198"/>
      <c r="T34" s="199">
        <f t="shared" si="20"/>
        <v>0</v>
      </c>
      <c r="U34" s="199">
        <f t="shared" si="13"/>
        <v>93000</v>
      </c>
      <c r="V34" s="198"/>
      <c r="W34" s="199">
        <f t="shared" si="14"/>
        <v>93000</v>
      </c>
      <c r="X34" s="198"/>
      <c r="Y34" s="198"/>
      <c r="AA34" s="292">
        <f t="shared" si="15"/>
        <v>93000</v>
      </c>
    </row>
    <row r="35" spans="1:27" s="200" customFormat="1" x14ac:dyDescent="0.25">
      <c r="A35" s="195"/>
      <c r="B35" s="196" t="s">
        <v>29</v>
      </c>
      <c r="C35" s="197" t="s">
        <v>30</v>
      </c>
      <c r="D35" s="198"/>
      <c r="E35" s="198"/>
      <c r="F35" s="199">
        <f t="shared" si="0"/>
        <v>32000</v>
      </c>
      <c r="G35" s="199"/>
      <c r="H35" s="198">
        <v>16000</v>
      </c>
      <c r="I35" s="198"/>
      <c r="J35" s="199">
        <f t="shared" si="9"/>
        <v>16000</v>
      </c>
      <c r="K35" s="198"/>
      <c r="L35" s="198"/>
      <c r="M35" s="198"/>
      <c r="N35" s="198"/>
      <c r="O35" s="198"/>
      <c r="P35" s="198"/>
      <c r="Q35" s="198"/>
      <c r="R35" s="198"/>
      <c r="S35" s="198"/>
      <c r="T35" s="199">
        <f t="shared" si="20"/>
        <v>0</v>
      </c>
      <c r="U35" s="199">
        <f t="shared" si="13"/>
        <v>16000</v>
      </c>
      <c r="V35" s="198"/>
      <c r="W35" s="199">
        <f t="shared" si="14"/>
        <v>16000</v>
      </c>
      <c r="X35" s="198"/>
      <c r="Y35" s="198"/>
      <c r="AA35" s="292">
        <f t="shared" si="15"/>
        <v>16000</v>
      </c>
    </row>
    <row r="36" spans="1:27" s="200" customFormat="1" x14ac:dyDescent="0.25">
      <c r="A36" s="195"/>
      <c r="B36" s="196" t="s">
        <v>31</v>
      </c>
      <c r="C36" s="197" t="s">
        <v>32</v>
      </c>
      <c r="D36" s="198"/>
      <c r="E36" s="198"/>
      <c r="F36" s="199">
        <f t="shared" si="0"/>
        <v>0</v>
      </c>
      <c r="G36" s="199"/>
      <c r="H36" s="198"/>
      <c r="I36" s="198"/>
      <c r="J36" s="199">
        <f t="shared" si="9"/>
        <v>0</v>
      </c>
      <c r="K36" s="198"/>
      <c r="L36" s="198"/>
      <c r="M36" s="198"/>
      <c r="N36" s="198"/>
      <c r="O36" s="198"/>
      <c r="P36" s="198"/>
      <c r="Q36" s="198"/>
      <c r="R36" s="198"/>
      <c r="S36" s="198"/>
      <c r="T36" s="199">
        <f t="shared" si="20"/>
        <v>0</v>
      </c>
      <c r="U36" s="199">
        <f t="shared" si="13"/>
        <v>0</v>
      </c>
      <c r="V36" s="198"/>
      <c r="W36" s="199">
        <f t="shared" si="14"/>
        <v>0</v>
      </c>
      <c r="X36" s="198"/>
      <c r="Y36" s="198"/>
      <c r="AA36" s="292">
        <f t="shared" si="15"/>
        <v>0</v>
      </c>
    </row>
    <row r="37" spans="1:27" s="200" customFormat="1" x14ac:dyDescent="0.25">
      <c r="A37" s="195"/>
      <c r="B37" s="202" t="s">
        <v>33</v>
      </c>
      <c r="C37" s="197" t="s">
        <v>34</v>
      </c>
      <c r="D37" s="198"/>
      <c r="E37" s="198"/>
      <c r="F37" s="199">
        <f t="shared" si="0"/>
        <v>6000</v>
      </c>
      <c r="G37" s="199"/>
      <c r="H37" s="198">
        <v>3000</v>
      </c>
      <c r="I37" s="198"/>
      <c r="J37" s="199">
        <f t="shared" si="9"/>
        <v>3000</v>
      </c>
      <c r="K37" s="198"/>
      <c r="L37" s="198"/>
      <c r="M37" s="198"/>
      <c r="N37" s="198"/>
      <c r="O37" s="198"/>
      <c r="P37" s="198"/>
      <c r="Q37" s="198"/>
      <c r="R37" s="198"/>
      <c r="S37" s="198"/>
      <c r="T37" s="199">
        <f t="shared" si="20"/>
        <v>0</v>
      </c>
      <c r="U37" s="199">
        <f t="shared" si="13"/>
        <v>3000</v>
      </c>
      <c r="V37" s="198"/>
      <c r="W37" s="199">
        <f t="shared" si="14"/>
        <v>3000</v>
      </c>
      <c r="X37" s="198"/>
      <c r="Y37" s="198"/>
      <c r="AA37" s="292">
        <f t="shared" si="15"/>
        <v>3000</v>
      </c>
    </row>
    <row r="38" spans="1:27" s="190" customFormat="1" x14ac:dyDescent="0.25">
      <c r="A38" s="187"/>
      <c r="B38" s="187">
        <v>323</v>
      </c>
      <c r="C38" s="188"/>
      <c r="D38" s="189">
        <f t="shared" ref="D38:V38" si="58">SUM(D39+D40+D41+D42+D43+D44+D45+D46+D47)</f>
        <v>0</v>
      </c>
      <c r="E38" s="189">
        <f t="shared" si="58"/>
        <v>0</v>
      </c>
      <c r="F38" s="199">
        <f t="shared" si="0"/>
        <v>429784</v>
      </c>
      <c r="G38" s="189"/>
      <c r="H38" s="189">
        <f t="shared" si="58"/>
        <v>214892</v>
      </c>
      <c r="I38" s="189">
        <f t="shared" si="58"/>
        <v>0</v>
      </c>
      <c r="J38" s="199">
        <f t="shared" si="9"/>
        <v>214892</v>
      </c>
      <c r="K38" s="189">
        <f t="shared" si="58"/>
        <v>0</v>
      </c>
      <c r="L38" s="189">
        <f t="shared" si="58"/>
        <v>0</v>
      </c>
      <c r="M38" s="189">
        <f t="shared" ref="M38" si="59">SUM(M39+M40+M41+M42+M43+M44+M45+M46+M47)</f>
        <v>0</v>
      </c>
      <c r="N38" s="189">
        <f t="shared" ref="N38" si="60">SUM(N39+N40+N41+N42+N43+N44+N45+N46+N47)</f>
        <v>0</v>
      </c>
      <c r="O38" s="189">
        <f t="shared" ref="O38" si="61">SUM(O39+O40+O41+O42+O43+O44+O45+O46+O47)</f>
        <v>0</v>
      </c>
      <c r="P38" s="189">
        <f t="shared" si="58"/>
        <v>0</v>
      </c>
      <c r="Q38" s="189">
        <f t="shared" si="58"/>
        <v>0</v>
      </c>
      <c r="R38" s="189">
        <f t="shared" si="58"/>
        <v>0</v>
      </c>
      <c r="S38" s="189">
        <f t="shared" si="58"/>
        <v>0</v>
      </c>
      <c r="T38" s="199">
        <f t="shared" si="20"/>
        <v>0</v>
      </c>
      <c r="U38" s="199">
        <f t="shared" si="13"/>
        <v>214892</v>
      </c>
      <c r="V38" s="189">
        <f t="shared" si="58"/>
        <v>0</v>
      </c>
      <c r="W38" s="199">
        <f t="shared" si="14"/>
        <v>214892</v>
      </c>
      <c r="X38" s="189">
        <f t="shared" ref="X38" si="62">SUM(X39+X40+X41+X42+X43+X44+X45+X46+X47)</f>
        <v>0</v>
      </c>
      <c r="Y38" s="189">
        <f t="shared" ref="Y38" si="63">SUM(Y39+Y40+Y41+Y42+Y43+Y44+Y45+Y46+Y47)</f>
        <v>0</v>
      </c>
      <c r="AA38" s="292">
        <f t="shared" si="15"/>
        <v>214892</v>
      </c>
    </row>
    <row r="39" spans="1:27" s="200" customFormat="1" x14ac:dyDescent="0.25">
      <c r="A39" s="195"/>
      <c r="B39" s="196" t="s">
        <v>35</v>
      </c>
      <c r="C39" s="197" t="s">
        <v>36</v>
      </c>
      <c r="D39" s="198"/>
      <c r="E39" s="198"/>
      <c r="F39" s="199">
        <f t="shared" si="0"/>
        <v>40000</v>
      </c>
      <c r="G39" s="199"/>
      <c r="H39" s="198">
        <v>20000</v>
      </c>
      <c r="I39" s="198"/>
      <c r="J39" s="199">
        <f t="shared" si="9"/>
        <v>20000</v>
      </c>
      <c r="K39" s="198"/>
      <c r="L39" s="198"/>
      <c r="M39" s="198"/>
      <c r="N39" s="198"/>
      <c r="O39" s="198"/>
      <c r="P39" s="198"/>
      <c r="Q39" s="198"/>
      <c r="R39" s="198"/>
      <c r="S39" s="198"/>
      <c r="T39" s="199">
        <f t="shared" si="20"/>
        <v>0</v>
      </c>
      <c r="U39" s="199">
        <f t="shared" si="13"/>
        <v>20000</v>
      </c>
      <c r="V39" s="198"/>
      <c r="W39" s="199">
        <f t="shared" si="14"/>
        <v>20000</v>
      </c>
      <c r="X39" s="198"/>
      <c r="Y39" s="198"/>
      <c r="AA39" s="292">
        <f t="shared" si="15"/>
        <v>20000</v>
      </c>
    </row>
    <row r="40" spans="1:27" s="200" customFormat="1" x14ac:dyDescent="0.25">
      <c r="A40" s="195"/>
      <c r="B40" s="196" t="s">
        <v>37</v>
      </c>
      <c r="C40" s="197" t="s">
        <v>38</v>
      </c>
      <c r="D40" s="198"/>
      <c r="E40" s="198"/>
      <c r="F40" s="199">
        <f t="shared" si="0"/>
        <v>59424</v>
      </c>
      <c r="G40" s="199"/>
      <c r="H40" s="198">
        <v>29712</v>
      </c>
      <c r="I40" s="198"/>
      <c r="J40" s="199">
        <f t="shared" si="9"/>
        <v>29712</v>
      </c>
      <c r="K40" s="198"/>
      <c r="L40" s="198"/>
      <c r="M40" s="198"/>
      <c r="N40" s="198"/>
      <c r="O40" s="198"/>
      <c r="P40" s="198"/>
      <c r="Q40" s="198"/>
      <c r="R40" s="198"/>
      <c r="S40" s="198"/>
      <c r="T40" s="199">
        <f t="shared" si="20"/>
        <v>0</v>
      </c>
      <c r="U40" s="199">
        <f t="shared" si="13"/>
        <v>29712</v>
      </c>
      <c r="V40" s="198"/>
      <c r="W40" s="199">
        <f t="shared" si="14"/>
        <v>29712</v>
      </c>
      <c r="X40" s="198"/>
      <c r="Y40" s="198"/>
      <c r="AA40" s="292">
        <f t="shared" si="15"/>
        <v>29712</v>
      </c>
    </row>
    <row r="41" spans="1:27" s="200" customFormat="1" x14ac:dyDescent="0.25">
      <c r="A41" s="195"/>
      <c r="B41" s="196" t="s">
        <v>39</v>
      </c>
      <c r="C41" s="197" t="s">
        <v>40</v>
      </c>
      <c r="D41" s="198"/>
      <c r="E41" s="198"/>
      <c r="F41" s="199">
        <f t="shared" si="0"/>
        <v>0</v>
      </c>
      <c r="G41" s="199"/>
      <c r="H41" s="198"/>
      <c r="I41" s="198"/>
      <c r="J41" s="199">
        <f t="shared" si="9"/>
        <v>0</v>
      </c>
      <c r="K41" s="198"/>
      <c r="L41" s="198"/>
      <c r="M41" s="198"/>
      <c r="N41" s="198"/>
      <c r="O41" s="198"/>
      <c r="P41" s="198"/>
      <c r="Q41" s="198"/>
      <c r="R41" s="198"/>
      <c r="S41" s="198"/>
      <c r="T41" s="199">
        <f t="shared" si="20"/>
        <v>0</v>
      </c>
      <c r="U41" s="199">
        <f t="shared" si="13"/>
        <v>0</v>
      </c>
      <c r="V41" s="198"/>
      <c r="W41" s="199">
        <f t="shared" si="14"/>
        <v>0</v>
      </c>
      <c r="X41" s="198"/>
      <c r="Y41" s="198"/>
      <c r="AA41" s="292">
        <f t="shared" si="15"/>
        <v>0</v>
      </c>
    </row>
    <row r="42" spans="1:27" s="200" customFormat="1" x14ac:dyDescent="0.25">
      <c r="A42" s="195"/>
      <c r="B42" s="196" t="s">
        <v>41</v>
      </c>
      <c r="C42" s="197" t="s">
        <v>42</v>
      </c>
      <c r="D42" s="198"/>
      <c r="E42" s="198"/>
      <c r="F42" s="199">
        <f t="shared" si="0"/>
        <v>40000</v>
      </c>
      <c r="G42" s="199"/>
      <c r="H42" s="198">
        <v>20000</v>
      </c>
      <c r="I42" s="198"/>
      <c r="J42" s="199">
        <f t="shared" si="9"/>
        <v>20000</v>
      </c>
      <c r="K42" s="198"/>
      <c r="L42" s="198"/>
      <c r="M42" s="198"/>
      <c r="N42" s="198"/>
      <c r="O42" s="198"/>
      <c r="P42" s="198"/>
      <c r="Q42" s="198"/>
      <c r="R42" s="198"/>
      <c r="S42" s="198"/>
      <c r="T42" s="199">
        <f t="shared" si="20"/>
        <v>0</v>
      </c>
      <c r="U42" s="199">
        <f t="shared" si="13"/>
        <v>20000</v>
      </c>
      <c r="V42" s="198"/>
      <c r="W42" s="199">
        <f t="shared" si="14"/>
        <v>20000</v>
      </c>
      <c r="X42" s="198"/>
      <c r="Y42" s="198"/>
      <c r="AA42" s="292">
        <f t="shared" si="15"/>
        <v>20000</v>
      </c>
    </row>
    <row r="43" spans="1:27" s="200" customFormat="1" x14ac:dyDescent="0.25">
      <c r="A43" s="195"/>
      <c r="B43" s="196" t="s">
        <v>43</v>
      </c>
      <c r="C43" s="197" t="s">
        <v>44</v>
      </c>
      <c r="D43" s="198"/>
      <c r="E43" s="198"/>
      <c r="F43" s="199">
        <f t="shared" si="0"/>
        <v>218400</v>
      </c>
      <c r="G43" s="199"/>
      <c r="H43" s="198">
        <v>109200</v>
      </c>
      <c r="I43" s="198"/>
      <c r="J43" s="199">
        <f t="shared" si="9"/>
        <v>109200</v>
      </c>
      <c r="K43" s="198"/>
      <c r="L43" s="198"/>
      <c r="M43" s="198"/>
      <c r="N43" s="198"/>
      <c r="O43" s="198"/>
      <c r="P43" s="198"/>
      <c r="Q43" s="198"/>
      <c r="R43" s="198"/>
      <c r="S43" s="198"/>
      <c r="T43" s="199">
        <f t="shared" si="20"/>
        <v>0</v>
      </c>
      <c r="U43" s="199">
        <f t="shared" si="13"/>
        <v>109200</v>
      </c>
      <c r="V43" s="198"/>
      <c r="W43" s="199">
        <f t="shared" si="14"/>
        <v>109200</v>
      </c>
      <c r="X43" s="198"/>
      <c r="Y43" s="198"/>
      <c r="AA43" s="292">
        <f t="shared" si="15"/>
        <v>109200</v>
      </c>
    </row>
    <row r="44" spans="1:27" s="200" customFormat="1" x14ac:dyDescent="0.25">
      <c r="A44" s="195"/>
      <c r="B44" s="196" t="s">
        <v>45</v>
      </c>
      <c r="C44" s="197" t="s">
        <v>46</v>
      </c>
      <c r="D44" s="198"/>
      <c r="E44" s="198"/>
      <c r="F44" s="199">
        <f t="shared" si="0"/>
        <v>18560</v>
      </c>
      <c r="G44" s="199"/>
      <c r="H44" s="198">
        <v>9280</v>
      </c>
      <c r="I44" s="198"/>
      <c r="J44" s="199">
        <f t="shared" si="9"/>
        <v>9280</v>
      </c>
      <c r="K44" s="198"/>
      <c r="L44" s="198"/>
      <c r="M44" s="198"/>
      <c r="N44" s="198"/>
      <c r="O44" s="198"/>
      <c r="P44" s="198"/>
      <c r="Q44" s="198"/>
      <c r="R44" s="198"/>
      <c r="S44" s="198"/>
      <c r="T44" s="199">
        <f t="shared" si="20"/>
        <v>0</v>
      </c>
      <c r="U44" s="199">
        <f t="shared" si="13"/>
        <v>9280</v>
      </c>
      <c r="V44" s="198"/>
      <c r="W44" s="199">
        <f t="shared" si="14"/>
        <v>9280</v>
      </c>
      <c r="X44" s="198"/>
      <c r="Y44" s="198"/>
      <c r="AA44" s="292">
        <f t="shared" si="15"/>
        <v>9280</v>
      </c>
    </row>
    <row r="45" spans="1:27" s="200" customFormat="1" x14ac:dyDescent="0.25">
      <c r="A45" s="195"/>
      <c r="B45" s="196" t="s">
        <v>47</v>
      </c>
      <c r="C45" s="197" t="s">
        <v>48</v>
      </c>
      <c r="D45" s="198"/>
      <c r="E45" s="198"/>
      <c r="F45" s="199">
        <f t="shared" si="0"/>
        <v>4000</v>
      </c>
      <c r="G45" s="199"/>
      <c r="H45" s="198">
        <v>2000</v>
      </c>
      <c r="I45" s="198"/>
      <c r="J45" s="199">
        <f t="shared" si="9"/>
        <v>2000</v>
      </c>
      <c r="K45" s="198"/>
      <c r="L45" s="198"/>
      <c r="M45" s="198"/>
      <c r="N45" s="198"/>
      <c r="O45" s="198"/>
      <c r="P45" s="198"/>
      <c r="Q45" s="198"/>
      <c r="R45" s="198"/>
      <c r="S45" s="198"/>
      <c r="T45" s="199">
        <f t="shared" si="20"/>
        <v>0</v>
      </c>
      <c r="U45" s="199">
        <f t="shared" si="13"/>
        <v>2000</v>
      </c>
      <c r="V45" s="198"/>
      <c r="W45" s="199">
        <f t="shared" si="14"/>
        <v>2000</v>
      </c>
      <c r="X45" s="198"/>
      <c r="Y45" s="198"/>
      <c r="AA45" s="292">
        <f t="shared" si="15"/>
        <v>2000</v>
      </c>
    </row>
    <row r="46" spans="1:27" s="200" customFormat="1" x14ac:dyDescent="0.25">
      <c r="A46" s="195"/>
      <c r="B46" s="196" t="s">
        <v>49</v>
      </c>
      <c r="C46" s="197" t="s">
        <v>50</v>
      </c>
      <c r="D46" s="198"/>
      <c r="E46" s="198"/>
      <c r="F46" s="199">
        <f t="shared" si="0"/>
        <v>13400</v>
      </c>
      <c r="G46" s="199"/>
      <c r="H46" s="198">
        <v>6700</v>
      </c>
      <c r="I46" s="198"/>
      <c r="J46" s="199">
        <f t="shared" si="9"/>
        <v>6700</v>
      </c>
      <c r="K46" s="198"/>
      <c r="L46" s="198"/>
      <c r="M46" s="198"/>
      <c r="N46" s="198"/>
      <c r="O46" s="198"/>
      <c r="P46" s="198"/>
      <c r="Q46" s="198"/>
      <c r="R46" s="198"/>
      <c r="S46" s="198"/>
      <c r="T46" s="199">
        <f t="shared" si="20"/>
        <v>0</v>
      </c>
      <c r="U46" s="199">
        <f t="shared" si="13"/>
        <v>6700</v>
      </c>
      <c r="V46" s="198"/>
      <c r="W46" s="199">
        <f t="shared" si="14"/>
        <v>6700</v>
      </c>
      <c r="X46" s="198"/>
      <c r="Y46" s="198"/>
      <c r="AA46" s="292">
        <f t="shared" si="15"/>
        <v>6700</v>
      </c>
    </row>
    <row r="47" spans="1:27" s="200" customFormat="1" x14ac:dyDescent="0.25">
      <c r="A47" s="195"/>
      <c r="B47" s="196" t="s">
        <v>51</v>
      </c>
      <c r="C47" s="197" t="s">
        <v>52</v>
      </c>
      <c r="D47" s="198"/>
      <c r="E47" s="198"/>
      <c r="F47" s="199">
        <f t="shared" si="0"/>
        <v>36000</v>
      </c>
      <c r="G47" s="199"/>
      <c r="H47" s="198">
        <v>18000</v>
      </c>
      <c r="I47" s="198"/>
      <c r="J47" s="199">
        <f t="shared" si="9"/>
        <v>18000</v>
      </c>
      <c r="K47" s="198"/>
      <c r="L47" s="198"/>
      <c r="M47" s="198"/>
      <c r="N47" s="198"/>
      <c r="O47" s="198"/>
      <c r="P47" s="198"/>
      <c r="Q47" s="198"/>
      <c r="R47" s="198"/>
      <c r="S47" s="198"/>
      <c r="T47" s="199">
        <f t="shared" si="20"/>
        <v>0</v>
      </c>
      <c r="U47" s="199">
        <f t="shared" si="13"/>
        <v>18000</v>
      </c>
      <c r="V47" s="198"/>
      <c r="W47" s="199">
        <f t="shared" si="14"/>
        <v>18000</v>
      </c>
      <c r="X47" s="198"/>
      <c r="Y47" s="198"/>
      <c r="AA47" s="292">
        <f t="shared" si="15"/>
        <v>18000</v>
      </c>
    </row>
    <row r="48" spans="1:27" s="190" customFormat="1" hidden="1" x14ac:dyDescent="0.25">
      <c r="A48" s="187"/>
      <c r="B48" s="187">
        <v>324</v>
      </c>
      <c r="C48" s="188"/>
      <c r="D48" s="189">
        <f>SUM(D49)</f>
        <v>0</v>
      </c>
      <c r="E48" s="189">
        <f t="shared" ref="E48:V48" si="64">SUM(E49)</f>
        <v>0</v>
      </c>
      <c r="F48" s="199">
        <f t="shared" si="0"/>
        <v>0</v>
      </c>
      <c r="G48" s="189"/>
      <c r="H48" s="189">
        <f t="shared" si="64"/>
        <v>0</v>
      </c>
      <c r="I48" s="189">
        <f t="shared" si="64"/>
        <v>0</v>
      </c>
      <c r="J48" s="199">
        <f t="shared" si="9"/>
        <v>0</v>
      </c>
      <c r="K48" s="189">
        <f t="shared" si="64"/>
        <v>0</v>
      </c>
      <c r="L48" s="189">
        <f t="shared" si="64"/>
        <v>0</v>
      </c>
      <c r="M48" s="189">
        <f t="shared" si="64"/>
        <v>0</v>
      </c>
      <c r="N48" s="189">
        <f t="shared" si="64"/>
        <v>0</v>
      </c>
      <c r="O48" s="189">
        <f t="shared" si="64"/>
        <v>0</v>
      </c>
      <c r="P48" s="189">
        <f t="shared" si="64"/>
        <v>0</v>
      </c>
      <c r="Q48" s="189">
        <f t="shared" si="64"/>
        <v>0</v>
      </c>
      <c r="R48" s="189">
        <f t="shared" si="64"/>
        <v>0</v>
      </c>
      <c r="S48" s="189">
        <f t="shared" si="64"/>
        <v>0</v>
      </c>
      <c r="T48" s="199">
        <f t="shared" si="20"/>
        <v>0</v>
      </c>
      <c r="U48" s="199">
        <f t="shared" si="13"/>
        <v>0</v>
      </c>
      <c r="V48" s="189">
        <f t="shared" si="64"/>
        <v>0</v>
      </c>
      <c r="W48" s="199">
        <f t="shared" si="14"/>
        <v>0</v>
      </c>
      <c r="X48" s="189">
        <f t="shared" ref="X48:Y48" si="65">SUM(X49)</f>
        <v>0</v>
      </c>
      <c r="Y48" s="189">
        <f t="shared" si="65"/>
        <v>0</v>
      </c>
      <c r="AA48" s="292">
        <f t="shared" si="15"/>
        <v>0</v>
      </c>
    </row>
    <row r="49" spans="1:31" s="200" customFormat="1" hidden="1" x14ac:dyDescent="0.25">
      <c r="A49" s="195"/>
      <c r="B49" s="201" t="s">
        <v>54</v>
      </c>
      <c r="C49" s="197" t="s">
        <v>53</v>
      </c>
      <c r="D49" s="198"/>
      <c r="E49" s="198"/>
      <c r="F49" s="199">
        <f t="shared" si="0"/>
        <v>0</v>
      </c>
      <c r="G49" s="199"/>
      <c r="H49" s="198"/>
      <c r="I49" s="198"/>
      <c r="J49" s="199">
        <f t="shared" si="9"/>
        <v>0</v>
      </c>
      <c r="K49" s="198"/>
      <c r="L49" s="198"/>
      <c r="M49" s="198"/>
      <c r="N49" s="198"/>
      <c r="O49" s="198"/>
      <c r="P49" s="198"/>
      <c r="Q49" s="198"/>
      <c r="R49" s="198"/>
      <c r="S49" s="198"/>
      <c r="T49" s="199">
        <f t="shared" si="20"/>
        <v>0</v>
      </c>
      <c r="U49" s="199">
        <f t="shared" si="13"/>
        <v>0</v>
      </c>
      <c r="V49" s="198"/>
      <c r="W49" s="199">
        <f t="shared" si="14"/>
        <v>0</v>
      </c>
      <c r="X49" s="198"/>
      <c r="Y49" s="198"/>
      <c r="AA49" s="292">
        <f t="shared" si="15"/>
        <v>0</v>
      </c>
    </row>
    <row r="50" spans="1:31" s="190" customFormat="1" x14ac:dyDescent="0.25">
      <c r="A50" s="187"/>
      <c r="B50" s="193" t="s">
        <v>543</v>
      </c>
      <c r="C50" s="188"/>
      <c r="D50" s="189">
        <f t="shared" ref="D50:V50" si="66">SUM(D51+D52+D53+D54+D55+D56+D57)</f>
        <v>0</v>
      </c>
      <c r="E50" s="189">
        <f t="shared" si="66"/>
        <v>0</v>
      </c>
      <c r="F50" s="199">
        <f t="shared" si="0"/>
        <v>12700</v>
      </c>
      <c r="G50" s="189"/>
      <c r="H50" s="189">
        <f t="shared" si="66"/>
        <v>6350</v>
      </c>
      <c r="I50" s="189">
        <f t="shared" si="66"/>
        <v>0</v>
      </c>
      <c r="J50" s="199">
        <f t="shared" si="9"/>
        <v>6350</v>
      </c>
      <c r="K50" s="189">
        <f t="shared" si="66"/>
        <v>0</v>
      </c>
      <c r="L50" s="189">
        <f t="shared" si="66"/>
        <v>0</v>
      </c>
      <c r="M50" s="189">
        <f t="shared" ref="M50" si="67">SUM(M51+M52+M53+M54+M55+M56+M57)</f>
        <v>0</v>
      </c>
      <c r="N50" s="189">
        <f t="shared" ref="N50" si="68">SUM(N51+N52+N53+N54+N55+N56+N57)</f>
        <v>0</v>
      </c>
      <c r="O50" s="189">
        <f t="shared" ref="O50" si="69">SUM(O51+O52+O53+O54+O55+O56+O57)</f>
        <v>0</v>
      </c>
      <c r="P50" s="189">
        <f t="shared" si="66"/>
        <v>0</v>
      </c>
      <c r="Q50" s="189">
        <f t="shared" si="66"/>
        <v>0</v>
      </c>
      <c r="R50" s="189">
        <f t="shared" si="66"/>
        <v>0</v>
      </c>
      <c r="S50" s="189">
        <f t="shared" si="66"/>
        <v>0</v>
      </c>
      <c r="T50" s="199">
        <f t="shared" si="20"/>
        <v>0</v>
      </c>
      <c r="U50" s="199">
        <f t="shared" si="13"/>
        <v>6350</v>
      </c>
      <c r="V50" s="189">
        <f t="shared" si="66"/>
        <v>13000</v>
      </c>
      <c r="W50" s="199">
        <f t="shared" si="14"/>
        <v>19350</v>
      </c>
      <c r="X50" s="189">
        <f t="shared" ref="X50" si="70">SUM(X51+X52+X53+X54+X55+X56+X57)</f>
        <v>0</v>
      </c>
      <c r="Y50" s="189">
        <f t="shared" ref="Y50" si="71">SUM(Y51+Y52+Y53+Y54+Y55+Y56+Y57)</f>
        <v>0</v>
      </c>
      <c r="AA50" s="292">
        <f t="shared" si="15"/>
        <v>6350</v>
      </c>
    </row>
    <row r="51" spans="1:31" s="200" customFormat="1" ht="12.75" hidden="1" customHeight="1" x14ac:dyDescent="0.25">
      <c r="A51" s="195"/>
      <c r="B51" s="196" t="s">
        <v>56</v>
      </c>
      <c r="C51" s="197" t="s">
        <v>57</v>
      </c>
      <c r="D51" s="198"/>
      <c r="E51" s="198"/>
      <c r="F51" s="199">
        <f t="shared" si="0"/>
        <v>0</v>
      </c>
      <c r="G51" s="199"/>
      <c r="H51" s="198"/>
      <c r="I51" s="198"/>
      <c r="J51" s="199">
        <f t="shared" si="9"/>
        <v>0</v>
      </c>
      <c r="K51" s="198"/>
      <c r="L51" s="198"/>
      <c r="M51" s="198"/>
      <c r="N51" s="198"/>
      <c r="O51" s="198"/>
      <c r="P51" s="198"/>
      <c r="Q51" s="198"/>
      <c r="R51" s="198"/>
      <c r="S51" s="198"/>
      <c r="T51" s="199">
        <f t="shared" si="20"/>
        <v>0</v>
      </c>
      <c r="U51" s="199">
        <f t="shared" si="13"/>
        <v>0</v>
      </c>
      <c r="V51" s="198"/>
      <c r="W51" s="199">
        <f t="shared" si="14"/>
        <v>0</v>
      </c>
      <c r="X51" s="198"/>
      <c r="Y51" s="198"/>
      <c r="AA51" s="292">
        <f t="shared" si="15"/>
        <v>0</v>
      </c>
    </row>
    <row r="52" spans="1:31" s="200" customFormat="1" x14ac:dyDescent="0.25">
      <c r="A52" s="195"/>
      <c r="B52" s="196" t="s">
        <v>58</v>
      </c>
      <c r="C52" s="197" t="s">
        <v>59</v>
      </c>
      <c r="D52" s="198"/>
      <c r="E52" s="198"/>
      <c r="F52" s="199">
        <f t="shared" si="0"/>
        <v>8000</v>
      </c>
      <c r="G52" s="199"/>
      <c r="H52" s="198">
        <v>4000</v>
      </c>
      <c r="I52" s="198"/>
      <c r="J52" s="199">
        <f t="shared" si="9"/>
        <v>4000</v>
      </c>
      <c r="K52" s="198"/>
      <c r="L52" s="198"/>
      <c r="M52" s="198"/>
      <c r="N52" s="198"/>
      <c r="O52" s="198"/>
      <c r="P52" s="198"/>
      <c r="Q52" s="198"/>
      <c r="R52" s="198"/>
      <c r="S52" s="198"/>
      <c r="T52" s="199">
        <f t="shared" si="20"/>
        <v>0</v>
      </c>
      <c r="U52" s="199">
        <f t="shared" si="13"/>
        <v>4000</v>
      </c>
      <c r="V52" s="198"/>
      <c r="W52" s="199">
        <f t="shared" si="14"/>
        <v>4000</v>
      </c>
      <c r="X52" s="198"/>
      <c r="Y52" s="198"/>
      <c r="AA52" s="292">
        <f t="shared" si="15"/>
        <v>4000</v>
      </c>
    </row>
    <row r="53" spans="1:31" s="200" customFormat="1" hidden="1" x14ac:dyDescent="0.25">
      <c r="A53" s="195"/>
      <c r="B53" s="196" t="s">
        <v>60</v>
      </c>
      <c r="C53" s="197" t="s">
        <v>61</v>
      </c>
      <c r="D53" s="198"/>
      <c r="E53" s="198"/>
      <c r="F53" s="199">
        <f t="shared" si="0"/>
        <v>0</v>
      </c>
      <c r="G53" s="199"/>
      <c r="H53" s="198"/>
      <c r="I53" s="198"/>
      <c r="J53" s="199">
        <f t="shared" si="9"/>
        <v>0</v>
      </c>
      <c r="K53" s="198"/>
      <c r="L53" s="198"/>
      <c r="M53" s="198"/>
      <c r="N53" s="198"/>
      <c r="O53" s="198"/>
      <c r="P53" s="198"/>
      <c r="Q53" s="198"/>
      <c r="R53" s="198"/>
      <c r="S53" s="198"/>
      <c r="T53" s="199">
        <f t="shared" si="20"/>
        <v>0</v>
      </c>
      <c r="U53" s="199">
        <f t="shared" si="13"/>
        <v>0</v>
      </c>
      <c r="V53" s="198"/>
      <c r="W53" s="199">
        <f t="shared" si="14"/>
        <v>0</v>
      </c>
      <c r="X53" s="198"/>
      <c r="Y53" s="198"/>
      <c r="AA53" s="292">
        <f t="shared" si="15"/>
        <v>0</v>
      </c>
      <c r="AE53" s="198"/>
    </row>
    <row r="54" spans="1:31" s="200" customFormat="1" x14ac:dyDescent="0.25">
      <c r="A54" s="195"/>
      <c r="B54" s="196" t="s">
        <v>62</v>
      </c>
      <c r="C54" s="197" t="s">
        <v>63</v>
      </c>
      <c r="D54" s="198"/>
      <c r="E54" s="198"/>
      <c r="F54" s="199">
        <f t="shared" si="0"/>
        <v>1700</v>
      </c>
      <c r="G54" s="199"/>
      <c r="H54" s="198">
        <v>850</v>
      </c>
      <c r="I54" s="198"/>
      <c r="J54" s="199">
        <f t="shared" si="9"/>
        <v>850</v>
      </c>
      <c r="K54" s="198"/>
      <c r="L54" s="198"/>
      <c r="M54" s="198"/>
      <c r="N54" s="198"/>
      <c r="O54" s="198"/>
      <c r="P54" s="198"/>
      <c r="Q54" s="198"/>
      <c r="R54" s="198"/>
      <c r="S54" s="198"/>
      <c r="T54" s="199">
        <f t="shared" si="20"/>
        <v>0</v>
      </c>
      <c r="U54" s="199">
        <f t="shared" si="13"/>
        <v>850</v>
      </c>
      <c r="V54" s="198"/>
      <c r="W54" s="199">
        <f t="shared" si="14"/>
        <v>850</v>
      </c>
      <c r="X54" s="198"/>
      <c r="Y54" s="198"/>
      <c r="AA54" s="292">
        <f t="shared" si="15"/>
        <v>850</v>
      </c>
    </row>
    <row r="55" spans="1:31" s="200" customFormat="1" x14ac:dyDescent="0.25">
      <c r="A55" s="195"/>
      <c r="B55" s="195">
        <v>3295</v>
      </c>
      <c r="C55" s="197" t="s">
        <v>64</v>
      </c>
      <c r="D55" s="198"/>
      <c r="E55" s="198"/>
      <c r="F55" s="199">
        <f t="shared" si="0"/>
        <v>0</v>
      </c>
      <c r="G55" s="199"/>
      <c r="H55" s="198"/>
      <c r="I55" s="198"/>
      <c r="J55" s="199">
        <f t="shared" si="9"/>
        <v>0</v>
      </c>
      <c r="K55" s="198"/>
      <c r="L55" s="198"/>
      <c r="M55" s="198"/>
      <c r="N55" s="198"/>
      <c r="O55" s="198"/>
      <c r="P55" s="198"/>
      <c r="Q55" s="198"/>
      <c r="R55" s="198"/>
      <c r="S55" s="198"/>
      <c r="T55" s="199">
        <f t="shared" si="20"/>
        <v>0</v>
      </c>
      <c r="U55" s="199">
        <f t="shared" si="13"/>
        <v>0</v>
      </c>
      <c r="V55" s="198">
        <v>13000</v>
      </c>
      <c r="W55" s="199">
        <f t="shared" si="14"/>
        <v>13000</v>
      </c>
      <c r="X55" s="198"/>
      <c r="Y55" s="198"/>
      <c r="AA55" s="292">
        <f t="shared" si="15"/>
        <v>0</v>
      </c>
    </row>
    <row r="56" spans="1:31" s="200" customFormat="1" hidden="1" x14ac:dyDescent="0.25">
      <c r="A56" s="195"/>
      <c r="B56" s="195">
        <v>3296</v>
      </c>
      <c r="C56" s="203" t="s">
        <v>65</v>
      </c>
      <c r="D56" s="198"/>
      <c r="E56" s="198"/>
      <c r="F56" s="199">
        <f t="shared" si="0"/>
        <v>0</v>
      </c>
      <c r="G56" s="199"/>
      <c r="H56" s="198"/>
      <c r="I56" s="198"/>
      <c r="J56" s="199">
        <f t="shared" si="9"/>
        <v>0</v>
      </c>
      <c r="K56" s="198"/>
      <c r="L56" s="198"/>
      <c r="M56" s="198"/>
      <c r="N56" s="198"/>
      <c r="O56" s="198"/>
      <c r="P56" s="198"/>
      <c r="Q56" s="198"/>
      <c r="R56" s="198"/>
      <c r="S56" s="198"/>
      <c r="T56" s="199">
        <f t="shared" si="20"/>
        <v>0</v>
      </c>
      <c r="U56" s="199">
        <f t="shared" si="13"/>
        <v>0</v>
      </c>
      <c r="V56" s="198"/>
      <c r="W56" s="199">
        <f t="shared" si="14"/>
        <v>0</v>
      </c>
      <c r="X56" s="198"/>
      <c r="Y56" s="198"/>
      <c r="AA56" s="292">
        <f t="shared" si="15"/>
        <v>0</v>
      </c>
    </row>
    <row r="57" spans="1:31" s="200" customFormat="1" x14ac:dyDescent="0.25">
      <c r="A57" s="195"/>
      <c r="B57" s="196" t="s">
        <v>66</v>
      </c>
      <c r="C57" s="197" t="s">
        <v>55</v>
      </c>
      <c r="D57" s="198"/>
      <c r="E57" s="198"/>
      <c r="F57" s="199">
        <f t="shared" si="0"/>
        <v>3000</v>
      </c>
      <c r="G57" s="199"/>
      <c r="H57" s="198">
        <v>1500</v>
      </c>
      <c r="I57" s="198"/>
      <c r="J57" s="199">
        <f t="shared" si="9"/>
        <v>1500</v>
      </c>
      <c r="K57" s="198"/>
      <c r="L57" s="198"/>
      <c r="M57" s="198"/>
      <c r="N57" s="198"/>
      <c r="O57" s="198"/>
      <c r="P57" s="198"/>
      <c r="Q57" s="198"/>
      <c r="R57" s="198"/>
      <c r="S57" s="198"/>
      <c r="T57" s="199">
        <f t="shared" si="20"/>
        <v>0</v>
      </c>
      <c r="U57" s="199">
        <f t="shared" si="13"/>
        <v>1500</v>
      </c>
      <c r="V57" s="198"/>
      <c r="W57" s="199">
        <f t="shared" si="14"/>
        <v>1500</v>
      </c>
      <c r="X57" s="198"/>
      <c r="Y57" s="198"/>
      <c r="AA57" s="292">
        <f t="shared" si="15"/>
        <v>1500</v>
      </c>
    </row>
    <row r="58" spans="1:31" s="190" customFormat="1" x14ac:dyDescent="0.25">
      <c r="A58" s="6"/>
      <c r="B58" s="187">
        <v>34</v>
      </c>
      <c r="C58" s="188" t="s">
        <v>67</v>
      </c>
      <c r="D58" s="189">
        <f t="shared" ref="D58:V58" si="72">SUM(D59+D64)</f>
        <v>0</v>
      </c>
      <c r="E58" s="189">
        <f t="shared" si="72"/>
        <v>0</v>
      </c>
      <c r="F58" s="199">
        <f t="shared" si="0"/>
        <v>7200</v>
      </c>
      <c r="G58" s="189"/>
      <c r="H58" s="189">
        <f t="shared" si="72"/>
        <v>3600</v>
      </c>
      <c r="I58" s="189">
        <f t="shared" si="72"/>
        <v>0</v>
      </c>
      <c r="J58" s="199">
        <f t="shared" si="9"/>
        <v>3600</v>
      </c>
      <c r="K58" s="189">
        <f t="shared" si="72"/>
        <v>0</v>
      </c>
      <c r="L58" s="189">
        <f t="shared" si="72"/>
        <v>0</v>
      </c>
      <c r="M58" s="189">
        <f t="shared" ref="M58" si="73">SUM(M59+M64)</f>
        <v>0</v>
      </c>
      <c r="N58" s="189">
        <f t="shared" ref="N58" si="74">SUM(N59+N64)</f>
        <v>0</v>
      </c>
      <c r="O58" s="189">
        <f t="shared" ref="O58" si="75">SUM(O59+O64)</f>
        <v>0</v>
      </c>
      <c r="P58" s="189">
        <f t="shared" si="72"/>
        <v>0</v>
      </c>
      <c r="Q58" s="189">
        <f t="shared" si="72"/>
        <v>0</v>
      </c>
      <c r="R58" s="189">
        <f t="shared" si="72"/>
        <v>0</v>
      </c>
      <c r="S58" s="189">
        <f t="shared" si="72"/>
        <v>0</v>
      </c>
      <c r="T58" s="199">
        <f t="shared" si="20"/>
        <v>0</v>
      </c>
      <c r="U58" s="199">
        <f t="shared" si="13"/>
        <v>3600</v>
      </c>
      <c r="V58" s="189">
        <f t="shared" si="72"/>
        <v>0</v>
      </c>
      <c r="W58" s="199">
        <f t="shared" si="14"/>
        <v>3600</v>
      </c>
      <c r="X58" s="189">
        <f>+W58*102%</f>
        <v>3672</v>
      </c>
      <c r="Y58" s="189">
        <f>+W58*102%</f>
        <v>3672</v>
      </c>
      <c r="AA58" s="292">
        <f t="shared" si="15"/>
        <v>3600</v>
      </c>
    </row>
    <row r="59" spans="1:31" s="190" customFormat="1" hidden="1" x14ac:dyDescent="0.25">
      <c r="A59" s="187"/>
      <c r="B59" s="187">
        <v>342</v>
      </c>
      <c r="C59" s="188" t="s">
        <v>68</v>
      </c>
      <c r="D59" s="189">
        <f t="shared" ref="D59:V59" si="76">SUM(D60+D61+D62+D63)</f>
        <v>0</v>
      </c>
      <c r="E59" s="189">
        <f t="shared" si="76"/>
        <v>0</v>
      </c>
      <c r="F59" s="199">
        <f t="shared" si="0"/>
        <v>0</v>
      </c>
      <c r="G59" s="189"/>
      <c r="H59" s="189">
        <f t="shared" si="76"/>
        <v>0</v>
      </c>
      <c r="I59" s="189">
        <f t="shared" si="76"/>
        <v>0</v>
      </c>
      <c r="J59" s="199">
        <f t="shared" si="9"/>
        <v>0</v>
      </c>
      <c r="K59" s="189">
        <f t="shared" si="76"/>
        <v>0</v>
      </c>
      <c r="L59" s="189">
        <f t="shared" si="76"/>
        <v>0</v>
      </c>
      <c r="M59" s="189">
        <f t="shared" ref="M59" si="77">SUM(M60+M61+M62+M63)</f>
        <v>0</v>
      </c>
      <c r="N59" s="189">
        <f t="shared" ref="N59" si="78">SUM(N60+N61+N62+N63)</f>
        <v>0</v>
      </c>
      <c r="O59" s="189">
        <f t="shared" ref="O59" si="79">SUM(O60+O61+O62+O63)</f>
        <v>0</v>
      </c>
      <c r="P59" s="189">
        <f t="shared" si="76"/>
        <v>0</v>
      </c>
      <c r="Q59" s="189">
        <f t="shared" si="76"/>
        <v>0</v>
      </c>
      <c r="R59" s="189">
        <f t="shared" si="76"/>
        <v>0</v>
      </c>
      <c r="S59" s="189">
        <f t="shared" si="76"/>
        <v>0</v>
      </c>
      <c r="T59" s="199">
        <f t="shared" si="20"/>
        <v>0</v>
      </c>
      <c r="U59" s="199">
        <f t="shared" si="13"/>
        <v>0</v>
      </c>
      <c r="V59" s="189">
        <f t="shared" si="76"/>
        <v>0</v>
      </c>
      <c r="W59" s="199">
        <f t="shared" si="14"/>
        <v>0</v>
      </c>
      <c r="X59" s="189">
        <f t="shared" ref="X59" si="80">SUM(X60+X61+X62+X63)</f>
        <v>0</v>
      </c>
      <c r="Y59" s="189">
        <f t="shared" ref="Y59" si="81">SUM(Y60+Y61+Y62+Y63)</f>
        <v>0</v>
      </c>
      <c r="AA59" s="292">
        <f t="shared" si="15"/>
        <v>0</v>
      </c>
    </row>
    <row r="60" spans="1:31" s="200" customFormat="1" ht="27.75" hidden="1" customHeight="1" x14ac:dyDescent="0.25">
      <c r="A60" s="195"/>
      <c r="B60" s="196" t="s">
        <v>69</v>
      </c>
      <c r="C60" s="197" t="s">
        <v>70</v>
      </c>
      <c r="D60" s="198"/>
      <c r="E60" s="198"/>
      <c r="F60" s="199">
        <f t="shared" si="0"/>
        <v>0</v>
      </c>
      <c r="G60" s="199"/>
      <c r="H60" s="198"/>
      <c r="I60" s="198"/>
      <c r="J60" s="199">
        <f t="shared" si="9"/>
        <v>0</v>
      </c>
      <c r="K60" s="198"/>
      <c r="L60" s="198"/>
      <c r="M60" s="198"/>
      <c r="N60" s="198"/>
      <c r="O60" s="198"/>
      <c r="P60" s="198"/>
      <c r="Q60" s="198"/>
      <c r="R60" s="198"/>
      <c r="S60" s="198"/>
      <c r="T60" s="199">
        <f t="shared" si="20"/>
        <v>0</v>
      </c>
      <c r="U60" s="199">
        <f t="shared" si="13"/>
        <v>0</v>
      </c>
      <c r="V60" s="198"/>
      <c r="W60" s="199">
        <f t="shared" si="14"/>
        <v>0</v>
      </c>
      <c r="X60" s="198"/>
      <c r="Y60" s="198"/>
      <c r="AA60" s="292">
        <f t="shared" si="15"/>
        <v>0</v>
      </c>
    </row>
    <row r="61" spans="1:31" s="200" customFormat="1" hidden="1" x14ac:dyDescent="0.25">
      <c r="A61" s="195"/>
      <c r="B61" s="195">
        <v>3426</v>
      </c>
      <c r="C61" s="197" t="s">
        <v>71</v>
      </c>
      <c r="D61" s="198"/>
      <c r="E61" s="198"/>
      <c r="F61" s="199">
        <f t="shared" si="0"/>
        <v>0</v>
      </c>
      <c r="G61" s="199"/>
      <c r="H61" s="198"/>
      <c r="I61" s="198"/>
      <c r="J61" s="199">
        <f t="shared" si="9"/>
        <v>0</v>
      </c>
      <c r="K61" s="198"/>
      <c r="L61" s="198"/>
      <c r="M61" s="198"/>
      <c r="N61" s="198"/>
      <c r="O61" s="198"/>
      <c r="P61" s="198"/>
      <c r="Q61" s="198"/>
      <c r="R61" s="198"/>
      <c r="S61" s="198"/>
      <c r="T61" s="199">
        <f t="shared" si="20"/>
        <v>0</v>
      </c>
      <c r="U61" s="199">
        <f t="shared" si="13"/>
        <v>0</v>
      </c>
      <c r="V61" s="198"/>
      <c r="W61" s="199">
        <f t="shared" si="14"/>
        <v>0</v>
      </c>
      <c r="X61" s="198"/>
      <c r="Y61" s="198"/>
      <c r="AA61" s="292">
        <f t="shared" si="15"/>
        <v>0</v>
      </c>
    </row>
    <row r="62" spans="1:31" s="200" customFormat="1" hidden="1" x14ac:dyDescent="0.25">
      <c r="A62" s="195"/>
      <c r="B62" s="195">
        <v>3427</v>
      </c>
      <c r="C62" s="197" t="s">
        <v>72</v>
      </c>
      <c r="D62" s="198"/>
      <c r="E62" s="198"/>
      <c r="F62" s="199">
        <f t="shared" si="0"/>
        <v>0</v>
      </c>
      <c r="G62" s="199"/>
      <c r="H62" s="198"/>
      <c r="I62" s="198"/>
      <c r="J62" s="199">
        <f t="shared" si="9"/>
        <v>0</v>
      </c>
      <c r="K62" s="198"/>
      <c r="L62" s="198"/>
      <c r="M62" s="198"/>
      <c r="N62" s="198"/>
      <c r="O62" s="198"/>
      <c r="P62" s="198"/>
      <c r="Q62" s="198"/>
      <c r="R62" s="198"/>
      <c r="S62" s="198"/>
      <c r="T62" s="199">
        <f t="shared" si="20"/>
        <v>0</v>
      </c>
      <c r="U62" s="199">
        <f t="shared" si="13"/>
        <v>0</v>
      </c>
      <c r="V62" s="198"/>
      <c r="W62" s="199">
        <f t="shared" si="14"/>
        <v>0</v>
      </c>
      <c r="X62" s="198"/>
      <c r="Y62" s="198"/>
      <c r="AA62" s="292">
        <f t="shared" si="15"/>
        <v>0</v>
      </c>
    </row>
    <row r="63" spans="1:31" s="200" customFormat="1" hidden="1" x14ac:dyDescent="0.25">
      <c r="A63" s="195"/>
      <c r="B63" s="195">
        <v>3428</v>
      </c>
      <c r="C63" s="197" t="s">
        <v>73</v>
      </c>
      <c r="D63" s="198"/>
      <c r="E63" s="198"/>
      <c r="F63" s="199">
        <f t="shared" si="0"/>
        <v>0</v>
      </c>
      <c r="G63" s="199"/>
      <c r="H63" s="198"/>
      <c r="I63" s="198"/>
      <c r="J63" s="199">
        <f t="shared" si="9"/>
        <v>0</v>
      </c>
      <c r="K63" s="198"/>
      <c r="L63" s="198"/>
      <c r="M63" s="198"/>
      <c r="N63" s="198"/>
      <c r="O63" s="198"/>
      <c r="P63" s="198"/>
      <c r="Q63" s="198"/>
      <c r="R63" s="198"/>
      <c r="S63" s="198"/>
      <c r="T63" s="199">
        <f t="shared" si="20"/>
        <v>0</v>
      </c>
      <c r="U63" s="199">
        <f t="shared" si="13"/>
        <v>0</v>
      </c>
      <c r="V63" s="198"/>
      <c r="W63" s="199">
        <f t="shared" si="14"/>
        <v>0</v>
      </c>
      <c r="X63" s="198"/>
      <c r="Y63" s="198"/>
      <c r="AA63" s="292">
        <f t="shared" si="15"/>
        <v>0</v>
      </c>
    </row>
    <row r="64" spans="1:31" s="190" customFormat="1" x14ac:dyDescent="0.25">
      <c r="A64" s="187"/>
      <c r="B64" s="187">
        <v>343</v>
      </c>
      <c r="C64" s="188"/>
      <c r="D64" s="189">
        <f t="shared" ref="D64:V64" si="82">SUM(D65+D66+D67+D68)</f>
        <v>0</v>
      </c>
      <c r="E64" s="189">
        <f t="shared" si="82"/>
        <v>0</v>
      </c>
      <c r="F64" s="199">
        <f t="shared" si="0"/>
        <v>7200</v>
      </c>
      <c r="G64" s="189"/>
      <c r="H64" s="189">
        <f t="shared" si="82"/>
        <v>3600</v>
      </c>
      <c r="I64" s="189">
        <f t="shared" si="82"/>
        <v>0</v>
      </c>
      <c r="J64" s="199">
        <f t="shared" si="9"/>
        <v>3600</v>
      </c>
      <c r="K64" s="189">
        <f t="shared" si="82"/>
        <v>0</v>
      </c>
      <c r="L64" s="189">
        <f t="shared" si="82"/>
        <v>0</v>
      </c>
      <c r="M64" s="189">
        <f t="shared" ref="M64" si="83">SUM(M65+M66+M67+M68)</f>
        <v>0</v>
      </c>
      <c r="N64" s="189">
        <f t="shared" ref="N64" si="84">SUM(N65+N66+N67+N68)</f>
        <v>0</v>
      </c>
      <c r="O64" s="189">
        <f t="shared" ref="O64" si="85">SUM(O65+O66+O67+O68)</f>
        <v>0</v>
      </c>
      <c r="P64" s="189">
        <f t="shared" si="82"/>
        <v>0</v>
      </c>
      <c r="Q64" s="189">
        <f t="shared" si="82"/>
        <v>0</v>
      </c>
      <c r="R64" s="189">
        <f t="shared" si="82"/>
        <v>0</v>
      </c>
      <c r="S64" s="189">
        <f t="shared" si="82"/>
        <v>0</v>
      </c>
      <c r="T64" s="199">
        <f t="shared" si="20"/>
        <v>0</v>
      </c>
      <c r="U64" s="199">
        <f t="shared" si="13"/>
        <v>3600</v>
      </c>
      <c r="V64" s="189">
        <f t="shared" si="82"/>
        <v>0</v>
      </c>
      <c r="W64" s="199">
        <f t="shared" si="14"/>
        <v>3600</v>
      </c>
      <c r="X64" s="189">
        <f t="shared" ref="X64" si="86">SUM(X65+X66+X67+X68)</f>
        <v>0</v>
      </c>
      <c r="Y64" s="189">
        <f t="shared" ref="Y64" si="87">SUM(Y65+Y66+Y67+Y68)</f>
        <v>0</v>
      </c>
      <c r="AA64" s="292">
        <f t="shared" si="15"/>
        <v>3600</v>
      </c>
    </row>
    <row r="65" spans="1:27" s="200" customFormat="1" x14ac:dyDescent="0.25">
      <c r="A65" s="195"/>
      <c r="B65" s="196" t="s">
        <v>74</v>
      </c>
      <c r="C65" s="197" t="s">
        <v>75</v>
      </c>
      <c r="D65" s="198"/>
      <c r="E65" s="198"/>
      <c r="F65" s="199">
        <f t="shared" si="0"/>
        <v>7200</v>
      </c>
      <c r="G65" s="199"/>
      <c r="H65" s="198">
        <v>3600</v>
      </c>
      <c r="I65" s="198"/>
      <c r="J65" s="199">
        <f t="shared" si="9"/>
        <v>3600</v>
      </c>
      <c r="K65" s="198"/>
      <c r="L65" s="198"/>
      <c r="M65" s="198"/>
      <c r="N65" s="198"/>
      <c r="O65" s="198"/>
      <c r="P65" s="198"/>
      <c r="Q65" s="198"/>
      <c r="R65" s="198"/>
      <c r="S65" s="198"/>
      <c r="T65" s="199">
        <f t="shared" si="20"/>
        <v>0</v>
      </c>
      <c r="U65" s="199">
        <f t="shared" si="13"/>
        <v>3600</v>
      </c>
      <c r="V65" s="198"/>
      <c r="W65" s="199">
        <f t="shared" si="14"/>
        <v>3600</v>
      </c>
      <c r="X65" s="198"/>
      <c r="Y65" s="198"/>
      <c r="AA65" s="292">
        <f t="shared" si="15"/>
        <v>3600</v>
      </c>
    </row>
    <row r="66" spans="1:27" s="200" customFormat="1" hidden="1" x14ac:dyDescent="0.25">
      <c r="A66" s="195"/>
      <c r="B66" s="196" t="s">
        <v>76</v>
      </c>
      <c r="C66" s="197" t="s">
        <v>77</v>
      </c>
      <c r="D66" s="198"/>
      <c r="E66" s="198"/>
      <c r="F66" s="199">
        <f t="shared" si="0"/>
        <v>0</v>
      </c>
      <c r="G66" s="199"/>
      <c r="H66" s="198"/>
      <c r="I66" s="198"/>
      <c r="J66" s="199">
        <f t="shared" si="9"/>
        <v>0</v>
      </c>
      <c r="K66" s="198"/>
      <c r="L66" s="198"/>
      <c r="M66" s="198"/>
      <c r="N66" s="198"/>
      <c r="O66" s="198"/>
      <c r="P66" s="198"/>
      <c r="Q66" s="198"/>
      <c r="R66" s="198"/>
      <c r="S66" s="198"/>
      <c r="T66" s="199">
        <f t="shared" si="20"/>
        <v>0</v>
      </c>
      <c r="U66" s="199">
        <f t="shared" si="13"/>
        <v>0</v>
      </c>
      <c r="V66" s="198"/>
      <c r="W66" s="199">
        <f t="shared" si="14"/>
        <v>0</v>
      </c>
      <c r="X66" s="198"/>
      <c r="Y66" s="198"/>
      <c r="AA66" s="292">
        <f t="shared" si="15"/>
        <v>0</v>
      </c>
    </row>
    <row r="67" spans="1:27" s="200" customFormat="1" hidden="1" x14ac:dyDescent="0.25">
      <c r="A67" s="195"/>
      <c r="B67" s="196" t="s">
        <v>78</v>
      </c>
      <c r="C67" s="197" t="s">
        <v>79</v>
      </c>
      <c r="D67" s="198"/>
      <c r="E67" s="198"/>
      <c r="F67" s="199">
        <f t="shared" si="0"/>
        <v>0</v>
      </c>
      <c r="G67" s="199"/>
      <c r="H67" s="198"/>
      <c r="I67" s="198"/>
      <c r="J67" s="199">
        <f t="shared" si="9"/>
        <v>0</v>
      </c>
      <c r="K67" s="198"/>
      <c r="L67" s="198"/>
      <c r="M67" s="198"/>
      <c r="N67" s="198"/>
      <c r="O67" s="198"/>
      <c r="P67" s="198"/>
      <c r="Q67" s="198"/>
      <c r="R67" s="198"/>
      <c r="S67" s="198"/>
      <c r="T67" s="199">
        <f t="shared" si="20"/>
        <v>0</v>
      </c>
      <c r="U67" s="199">
        <f t="shared" si="13"/>
        <v>0</v>
      </c>
      <c r="V67" s="198"/>
      <c r="W67" s="199">
        <f t="shared" si="14"/>
        <v>0</v>
      </c>
      <c r="X67" s="198"/>
      <c r="Y67" s="198"/>
      <c r="AA67" s="292">
        <f t="shared" si="15"/>
        <v>0</v>
      </c>
    </row>
    <row r="68" spans="1:27" s="200" customFormat="1" hidden="1" x14ac:dyDescent="0.25">
      <c r="A68" s="195"/>
      <c r="B68" s="196" t="s">
        <v>80</v>
      </c>
      <c r="C68" s="197" t="s">
        <v>81</v>
      </c>
      <c r="D68" s="198"/>
      <c r="E68" s="198"/>
      <c r="F68" s="199">
        <f t="shared" si="0"/>
        <v>0</v>
      </c>
      <c r="G68" s="199"/>
      <c r="H68" s="198"/>
      <c r="I68" s="198"/>
      <c r="J68" s="199">
        <f t="shared" si="9"/>
        <v>0</v>
      </c>
      <c r="K68" s="198"/>
      <c r="L68" s="198"/>
      <c r="M68" s="198"/>
      <c r="N68" s="198"/>
      <c r="O68" s="198"/>
      <c r="P68" s="198"/>
      <c r="Q68" s="198"/>
      <c r="R68" s="198"/>
      <c r="S68" s="198"/>
      <c r="T68" s="199">
        <f t="shared" si="20"/>
        <v>0</v>
      </c>
      <c r="U68" s="199">
        <f t="shared" si="13"/>
        <v>0</v>
      </c>
      <c r="V68" s="198"/>
      <c r="W68" s="199">
        <f t="shared" si="14"/>
        <v>0</v>
      </c>
      <c r="X68" s="198"/>
      <c r="Y68" s="198"/>
      <c r="AA68" s="292">
        <f t="shared" si="15"/>
        <v>0</v>
      </c>
    </row>
    <row r="69" spans="1:27" s="7" customFormat="1" hidden="1" x14ac:dyDescent="0.25">
      <c r="B69" s="5">
        <v>4</v>
      </c>
      <c r="C69" s="7" t="s">
        <v>118</v>
      </c>
      <c r="D69" s="4">
        <f>SUM(D70)</f>
        <v>0</v>
      </c>
      <c r="E69" s="4">
        <f t="shared" ref="E69:V69" si="88">SUM(E70)</f>
        <v>0</v>
      </c>
      <c r="F69" s="199">
        <f t="shared" si="0"/>
        <v>0</v>
      </c>
      <c r="G69" s="4"/>
      <c r="H69" s="4">
        <f t="shared" si="88"/>
        <v>0</v>
      </c>
      <c r="I69" s="4">
        <f t="shared" si="88"/>
        <v>0</v>
      </c>
      <c r="J69" s="199">
        <f t="shared" si="9"/>
        <v>0</v>
      </c>
      <c r="K69" s="4">
        <f t="shared" si="88"/>
        <v>0</v>
      </c>
      <c r="L69" s="4">
        <f t="shared" si="88"/>
        <v>0</v>
      </c>
      <c r="M69" s="4">
        <f t="shared" si="88"/>
        <v>0</v>
      </c>
      <c r="N69" s="4">
        <f t="shared" si="88"/>
        <v>0</v>
      </c>
      <c r="O69" s="4">
        <f t="shared" si="88"/>
        <v>0</v>
      </c>
      <c r="P69" s="4">
        <f t="shared" si="88"/>
        <v>0</v>
      </c>
      <c r="Q69" s="4">
        <f t="shared" si="88"/>
        <v>0</v>
      </c>
      <c r="R69" s="4">
        <f t="shared" si="88"/>
        <v>0</v>
      </c>
      <c r="S69" s="4">
        <f t="shared" si="88"/>
        <v>0</v>
      </c>
      <c r="T69" s="199">
        <f t="shared" si="20"/>
        <v>0</v>
      </c>
      <c r="U69" s="199">
        <f t="shared" si="13"/>
        <v>0</v>
      </c>
      <c r="V69" s="4">
        <f t="shared" si="88"/>
        <v>0</v>
      </c>
      <c r="W69" s="199">
        <f t="shared" si="14"/>
        <v>0</v>
      </c>
      <c r="X69" s="4">
        <f t="shared" ref="X69:Y69" si="89">SUM(X70)</f>
        <v>0</v>
      </c>
      <c r="Y69" s="4">
        <f t="shared" si="89"/>
        <v>0</v>
      </c>
      <c r="AA69" s="292">
        <f t="shared" si="15"/>
        <v>0</v>
      </c>
    </row>
    <row r="70" spans="1:27" s="7" customFormat="1" hidden="1" x14ac:dyDescent="0.25">
      <c r="B70" s="5">
        <v>42</v>
      </c>
      <c r="D70" s="4">
        <f t="shared" ref="D70:V70" si="90">SUM(D71+D79+D82+D87)</f>
        <v>0</v>
      </c>
      <c r="E70" s="4">
        <f t="shared" si="90"/>
        <v>0</v>
      </c>
      <c r="F70" s="199">
        <f t="shared" si="0"/>
        <v>0</v>
      </c>
      <c r="G70" s="4"/>
      <c r="H70" s="4">
        <f t="shared" si="90"/>
        <v>0</v>
      </c>
      <c r="I70" s="4">
        <f t="shared" si="90"/>
        <v>0</v>
      </c>
      <c r="J70" s="199">
        <f t="shared" si="9"/>
        <v>0</v>
      </c>
      <c r="K70" s="4">
        <f t="shared" si="90"/>
        <v>0</v>
      </c>
      <c r="L70" s="4">
        <f t="shared" si="90"/>
        <v>0</v>
      </c>
      <c r="M70" s="4">
        <f t="shared" ref="M70" si="91">SUM(M71+M79+M82+M87)</f>
        <v>0</v>
      </c>
      <c r="N70" s="4">
        <f t="shared" ref="N70" si="92">SUM(N71+N79+N82+N87)</f>
        <v>0</v>
      </c>
      <c r="O70" s="4">
        <f t="shared" ref="O70" si="93">SUM(O71+O79+O82+O87)</f>
        <v>0</v>
      </c>
      <c r="P70" s="4">
        <f t="shared" si="90"/>
        <v>0</v>
      </c>
      <c r="Q70" s="4">
        <f t="shared" si="90"/>
        <v>0</v>
      </c>
      <c r="R70" s="4">
        <f t="shared" si="90"/>
        <v>0</v>
      </c>
      <c r="S70" s="4">
        <f t="shared" si="90"/>
        <v>0</v>
      </c>
      <c r="T70" s="199">
        <f t="shared" si="20"/>
        <v>0</v>
      </c>
      <c r="U70" s="199">
        <f t="shared" si="13"/>
        <v>0</v>
      </c>
      <c r="V70" s="4">
        <f t="shared" si="90"/>
        <v>0</v>
      </c>
      <c r="W70" s="199">
        <f t="shared" si="14"/>
        <v>0</v>
      </c>
      <c r="X70" s="4">
        <f t="shared" ref="X70" si="94">SUM(X71+X79+X82+X87)</f>
        <v>0</v>
      </c>
      <c r="Y70" s="4">
        <f t="shared" ref="Y70" si="95">SUM(Y71+Y79+Y82+Y87)</f>
        <v>0</v>
      </c>
      <c r="AA70" s="292">
        <f t="shared" si="15"/>
        <v>0</v>
      </c>
    </row>
    <row r="71" spans="1:27" s="7" customFormat="1" hidden="1" x14ac:dyDescent="0.25">
      <c r="B71" s="5">
        <v>422</v>
      </c>
      <c r="D71" s="4">
        <f t="shared" ref="D71:V71" si="96">SUM(D72+D73+D74+D75+D76+D77+D78)</f>
        <v>0</v>
      </c>
      <c r="E71" s="4">
        <f t="shared" si="96"/>
        <v>0</v>
      </c>
      <c r="F71" s="199">
        <f t="shared" ref="F71:F89" si="97">SUM(H71:S71)</f>
        <v>0</v>
      </c>
      <c r="G71" s="4"/>
      <c r="H71" s="4">
        <f t="shared" si="96"/>
        <v>0</v>
      </c>
      <c r="I71" s="4">
        <f t="shared" si="96"/>
        <v>0</v>
      </c>
      <c r="J71" s="199">
        <f t="shared" si="9"/>
        <v>0</v>
      </c>
      <c r="K71" s="4">
        <f t="shared" si="96"/>
        <v>0</v>
      </c>
      <c r="L71" s="4">
        <f t="shared" si="96"/>
        <v>0</v>
      </c>
      <c r="M71" s="4">
        <f t="shared" ref="M71" si="98">SUM(M72+M73+M74+M75+M76+M77+M78)</f>
        <v>0</v>
      </c>
      <c r="N71" s="4">
        <f t="shared" ref="N71" si="99">SUM(N72+N73+N74+N75+N76+N77+N78)</f>
        <v>0</v>
      </c>
      <c r="O71" s="4">
        <f t="shared" ref="O71" si="100">SUM(O72+O73+O74+O75+O76+O77+O78)</f>
        <v>0</v>
      </c>
      <c r="P71" s="4">
        <f t="shared" si="96"/>
        <v>0</v>
      </c>
      <c r="Q71" s="4">
        <f t="shared" si="96"/>
        <v>0</v>
      </c>
      <c r="R71" s="4">
        <f t="shared" si="96"/>
        <v>0</v>
      </c>
      <c r="S71" s="4">
        <f t="shared" si="96"/>
        <v>0</v>
      </c>
      <c r="T71" s="199">
        <f t="shared" si="20"/>
        <v>0</v>
      </c>
      <c r="U71" s="199">
        <f t="shared" si="13"/>
        <v>0</v>
      </c>
      <c r="V71" s="4">
        <f t="shared" si="96"/>
        <v>0</v>
      </c>
      <c r="W71" s="199">
        <f t="shared" si="14"/>
        <v>0</v>
      </c>
      <c r="X71" s="4">
        <f t="shared" ref="X71" si="101">SUM(X72+X73+X74+X75+X76+X77+X78)</f>
        <v>0</v>
      </c>
      <c r="Y71" s="4">
        <f t="shared" ref="Y71" si="102">SUM(Y72+Y73+Y74+Y75+Y76+Y77+Y78)</f>
        <v>0</v>
      </c>
      <c r="AA71" s="292">
        <f t="shared" si="15"/>
        <v>0</v>
      </c>
    </row>
    <row r="72" spans="1:27" s="200" customFormat="1" hidden="1" x14ac:dyDescent="0.25">
      <c r="A72" s="195"/>
      <c r="B72" s="204" t="s">
        <v>82</v>
      </c>
      <c r="C72" s="205" t="s">
        <v>83</v>
      </c>
      <c r="D72" s="198"/>
      <c r="E72" s="198"/>
      <c r="F72" s="199">
        <f t="shared" si="97"/>
        <v>0</v>
      </c>
      <c r="G72" s="199"/>
      <c r="H72" s="198"/>
      <c r="I72" s="198"/>
      <c r="J72" s="199">
        <f t="shared" ref="J72:J89" si="103">SUM(H72:I72)</f>
        <v>0</v>
      </c>
      <c r="K72" s="198"/>
      <c r="L72" s="198"/>
      <c r="M72" s="198"/>
      <c r="N72" s="198"/>
      <c r="O72" s="198"/>
      <c r="P72" s="198"/>
      <c r="Q72" s="198"/>
      <c r="R72" s="198"/>
      <c r="S72" s="198"/>
      <c r="T72" s="199">
        <f t="shared" si="20"/>
        <v>0</v>
      </c>
      <c r="U72" s="199">
        <f t="shared" ref="U72:U89" si="104">SUM(J72+T72)</f>
        <v>0</v>
      </c>
      <c r="V72" s="198"/>
      <c r="W72" s="199">
        <f t="shared" ref="W72:W89" si="105">SUM(U72:V72)</f>
        <v>0</v>
      </c>
      <c r="X72" s="198"/>
      <c r="Y72" s="198"/>
      <c r="AA72" s="292">
        <f t="shared" si="15"/>
        <v>0</v>
      </c>
    </row>
    <row r="73" spans="1:27" s="200" customFormat="1" hidden="1" x14ac:dyDescent="0.25">
      <c r="A73" s="195"/>
      <c r="B73" s="204" t="s">
        <v>84</v>
      </c>
      <c r="C73" s="205" t="s">
        <v>85</v>
      </c>
      <c r="D73" s="198"/>
      <c r="E73" s="198"/>
      <c r="F73" s="199">
        <f t="shared" si="97"/>
        <v>0</v>
      </c>
      <c r="G73" s="199"/>
      <c r="H73" s="198"/>
      <c r="I73" s="198"/>
      <c r="J73" s="199">
        <f t="shared" si="103"/>
        <v>0</v>
      </c>
      <c r="K73" s="198"/>
      <c r="L73" s="198"/>
      <c r="M73" s="198"/>
      <c r="N73" s="198"/>
      <c r="O73" s="198"/>
      <c r="P73" s="198"/>
      <c r="Q73" s="198"/>
      <c r="R73" s="198"/>
      <c r="S73" s="198"/>
      <c r="T73" s="199">
        <f t="shared" si="20"/>
        <v>0</v>
      </c>
      <c r="U73" s="199">
        <f t="shared" si="104"/>
        <v>0</v>
      </c>
      <c r="V73" s="198"/>
      <c r="W73" s="199">
        <f t="shared" si="105"/>
        <v>0</v>
      </c>
      <c r="X73" s="198"/>
      <c r="Y73" s="198"/>
      <c r="AA73" s="292">
        <f t="shared" si="15"/>
        <v>0</v>
      </c>
    </row>
    <row r="74" spans="1:27" s="200" customFormat="1" hidden="1" x14ac:dyDescent="0.25">
      <c r="A74" s="195"/>
      <c r="B74" s="204" t="s">
        <v>86</v>
      </c>
      <c r="C74" s="205" t="s">
        <v>87</v>
      </c>
      <c r="D74" s="198"/>
      <c r="E74" s="198"/>
      <c r="F74" s="199">
        <f t="shared" si="97"/>
        <v>0</v>
      </c>
      <c r="G74" s="199"/>
      <c r="H74" s="198"/>
      <c r="I74" s="198"/>
      <c r="J74" s="199">
        <f t="shared" si="103"/>
        <v>0</v>
      </c>
      <c r="K74" s="198"/>
      <c r="L74" s="198"/>
      <c r="M74" s="198"/>
      <c r="N74" s="198"/>
      <c r="O74" s="198"/>
      <c r="P74" s="198"/>
      <c r="Q74" s="198"/>
      <c r="R74" s="198"/>
      <c r="S74" s="198"/>
      <c r="T74" s="199">
        <f t="shared" si="20"/>
        <v>0</v>
      </c>
      <c r="U74" s="199">
        <f t="shared" si="104"/>
        <v>0</v>
      </c>
      <c r="V74" s="198"/>
      <c r="W74" s="199">
        <f t="shared" si="105"/>
        <v>0</v>
      </c>
      <c r="X74" s="198"/>
      <c r="Y74" s="198"/>
      <c r="AA74" s="292">
        <f t="shared" si="15"/>
        <v>0</v>
      </c>
    </row>
    <row r="75" spans="1:27" s="200" customFormat="1" hidden="1" x14ac:dyDescent="0.25">
      <c r="A75" s="195"/>
      <c r="B75" s="204" t="s">
        <v>88</v>
      </c>
      <c r="C75" s="205" t="s">
        <v>89</v>
      </c>
      <c r="D75" s="198"/>
      <c r="E75" s="198"/>
      <c r="F75" s="199">
        <f t="shared" si="97"/>
        <v>0</v>
      </c>
      <c r="G75" s="199"/>
      <c r="H75" s="198"/>
      <c r="I75" s="198"/>
      <c r="J75" s="199">
        <f t="shared" si="103"/>
        <v>0</v>
      </c>
      <c r="K75" s="198"/>
      <c r="L75" s="198"/>
      <c r="M75" s="198"/>
      <c r="N75" s="198"/>
      <c r="O75" s="198"/>
      <c r="P75" s="198"/>
      <c r="Q75" s="198"/>
      <c r="R75" s="198"/>
      <c r="S75" s="198"/>
      <c r="T75" s="199">
        <f t="shared" si="20"/>
        <v>0</v>
      </c>
      <c r="U75" s="199">
        <f t="shared" si="104"/>
        <v>0</v>
      </c>
      <c r="V75" s="198"/>
      <c r="W75" s="199">
        <f t="shared" si="105"/>
        <v>0</v>
      </c>
      <c r="X75" s="198"/>
      <c r="Y75" s="198"/>
      <c r="AA75" s="292">
        <f t="shared" ref="AA75:AA139" si="106">SUM(H75+T75)</f>
        <v>0</v>
      </c>
    </row>
    <row r="76" spans="1:27" s="200" customFormat="1" hidden="1" x14ac:dyDescent="0.25">
      <c r="A76" s="195"/>
      <c r="B76" s="204" t="s">
        <v>90</v>
      </c>
      <c r="C76" s="205" t="s">
        <v>91</v>
      </c>
      <c r="D76" s="198"/>
      <c r="E76" s="198"/>
      <c r="F76" s="199">
        <f t="shared" si="97"/>
        <v>0</v>
      </c>
      <c r="G76" s="199"/>
      <c r="H76" s="198"/>
      <c r="I76" s="198"/>
      <c r="J76" s="199">
        <f t="shared" si="103"/>
        <v>0</v>
      </c>
      <c r="K76" s="198"/>
      <c r="L76" s="198"/>
      <c r="M76" s="198"/>
      <c r="N76" s="198"/>
      <c r="O76" s="198"/>
      <c r="P76" s="198"/>
      <c r="Q76" s="198"/>
      <c r="R76" s="198"/>
      <c r="S76" s="198"/>
      <c r="T76" s="199">
        <f t="shared" ref="T76:T89" si="107">SUM(K76:S76)</f>
        <v>0</v>
      </c>
      <c r="U76" s="199">
        <f t="shared" si="104"/>
        <v>0</v>
      </c>
      <c r="V76" s="198"/>
      <c r="W76" s="199">
        <f t="shared" si="105"/>
        <v>0</v>
      </c>
      <c r="X76" s="198"/>
      <c r="Y76" s="198"/>
      <c r="AA76" s="292">
        <f t="shared" si="106"/>
        <v>0</v>
      </c>
    </row>
    <row r="77" spans="1:27" s="200" customFormat="1" hidden="1" x14ac:dyDescent="0.25">
      <c r="A77" s="195"/>
      <c r="B77" s="204" t="s">
        <v>92</v>
      </c>
      <c r="C77" s="205" t="s">
        <v>93</v>
      </c>
      <c r="D77" s="198"/>
      <c r="E77" s="198"/>
      <c r="F77" s="199">
        <f t="shared" si="97"/>
        <v>0</v>
      </c>
      <c r="G77" s="199"/>
      <c r="H77" s="198"/>
      <c r="I77" s="198"/>
      <c r="J77" s="199">
        <f t="shared" si="103"/>
        <v>0</v>
      </c>
      <c r="K77" s="198"/>
      <c r="L77" s="198"/>
      <c r="M77" s="198"/>
      <c r="N77" s="198"/>
      <c r="O77" s="198"/>
      <c r="P77" s="198"/>
      <c r="Q77" s="198"/>
      <c r="R77" s="198"/>
      <c r="S77" s="198"/>
      <c r="T77" s="199">
        <f t="shared" si="107"/>
        <v>0</v>
      </c>
      <c r="U77" s="199">
        <f t="shared" si="104"/>
        <v>0</v>
      </c>
      <c r="V77" s="198"/>
      <c r="W77" s="199">
        <f t="shared" si="105"/>
        <v>0</v>
      </c>
      <c r="X77" s="198"/>
      <c r="Y77" s="198"/>
      <c r="AA77" s="292">
        <f t="shared" si="106"/>
        <v>0</v>
      </c>
    </row>
    <row r="78" spans="1:27" s="200" customFormat="1" hidden="1" x14ac:dyDescent="0.25">
      <c r="A78" s="195"/>
      <c r="B78" s="204" t="s">
        <v>94</v>
      </c>
      <c r="C78" s="205" t="s">
        <v>95</v>
      </c>
      <c r="D78" s="198"/>
      <c r="E78" s="198"/>
      <c r="F78" s="199">
        <f t="shared" si="97"/>
        <v>0</v>
      </c>
      <c r="G78" s="199"/>
      <c r="H78" s="198"/>
      <c r="I78" s="198"/>
      <c r="J78" s="199">
        <f t="shared" si="103"/>
        <v>0</v>
      </c>
      <c r="K78" s="198"/>
      <c r="L78" s="198"/>
      <c r="M78" s="198"/>
      <c r="N78" s="198"/>
      <c r="O78" s="198"/>
      <c r="P78" s="198"/>
      <c r="Q78" s="198"/>
      <c r="R78" s="198"/>
      <c r="S78" s="198"/>
      <c r="T78" s="199">
        <f t="shared" si="107"/>
        <v>0</v>
      </c>
      <c r="U78" s="199">
        <f t="shared" si="104"/>
        <v>0</v>
      </c>
      <c r="V78" s="198"/>
      <c r="W78" s="199">
        <f t="shared" si="105"/>
        <v>0</v>
      </c>
      <c r="X78" s="198"/>
      <c r="Y78" s="198"/>
      <c r="AA78" s="292">
        <f t="shared" si="106"/>
        <v>0</v>
      </c>
    </row>
    <row r="79" spans="1:27" s="190" customFormat="1" hidden="1" x14ac:dyDescent="0.25">
      <c r="A79" s="187"/>
      <c r="B79" s="187">
        <v>423</v>
      </c>
      <c r="C79" s="192"/>
      <c r="D79" s="189">
        <f t="shared" ref="D79:V79" si="108">SUM(D80+D81)</f>
        <v>0</v>
      </c>
      <c r="E79" s="189">
        <f t="shared" si="108"/>
        <v>0</v>
      </c>
      <c r="F79" s="199">
        <f t="shared" si="97"/>
        <v>0</v>
      </c>
      <c r="G79" s="189"/>
      <c r="H79" s="189">
        <f t="shared" si="108"/>
        <v>0</v>
      </c>
      <c r="I79" s="189">
        <f t="shared" si="108"/>
        <v>0</v>
      </c>
      <c r="J79" s="199">
        <f t="shared" si="103"/>
        <v>0</v>
      </c>
      <c r="K79" s="189">
        <f t="shared" si="108"/>
        <v>0</v>
      </c>
      <c r="L79" s="189">
        <f t="shared" si="108"/>
        <v>0</v>
      </c>
      <c r="M79" s="189">
        <f t="shared" ref="M79" si="109">SUM(M80+M81)</f>
        <v>0</v>
      </c>
      <c r="N79" s="189">
        <f t="shared" ref="N79" si="110">SUM(N80+N81)</f>
        <v>0</v>
      </c>
      <c r="O79" s="189">
        <f t="shared" ref="O79" si="111">SUM(O80+O81)</f>
        <v>0</v>
      </c>
      <c r="P79" s="189">
        <f t="shared" si="108"/>
        <v>0</v>
      </c>
      <c r="Q79" s="189">
        <f t="shared" si="108"/>
        <v>0</v>
      </c>
      <c r="R79" s="189">
        <f t="shared" si="108"/>
        <v>0</v>
      </c>
      <c r="S79" s="189">
        <f t="shared" si="108"/>
        <v>0</v>
      </c>
      <c r="T79" s="199">
        <f t="shared" si="107"/>
        <v>0</v>
      </c>
      <c r="U79" s="199">
        <f t="shared" si="104"/>
        <v>0</v>
      </c>
      <c r="V79" s="189">
        <f t="shared" si="108"/>
        <v>0</v>
      </c>
      <c r="W79" s="199">
        <f t="shared" si="105"/>
        <v>0</v>
      </c>
      <c r="X79" s="189">
        <f t="shared" ref="X79" si="112">SUM(X80+X81)</f>
        <v>0</v>
      </c>
      <c r="Y79" s="189">
        <f t="shared" ref="Y79" si="113">SUM(Y80+Y81)</f>
        <v>0</v>
      </c>
      <c r="AA79" s="292">
        <f t="shared" si="106"/>
        <v>0</v>
      </c>
    </row>
    <row r="80" spans="1:27" s="200" customFormat="1" hidden="1" x14ac:dyDescent="0.25">
      <c r="A80" s="195"/>
      <c r="B80" s="204" t="s">
        <v>96</v>
      </c>
      <c r="C80" s="205" t="s">
        <v>97</v>
      </c>
      <c r="D80" s="198"/>
      <c r="E80" s="198"/>
      <c r="F80" s="199">
        <f t="shared" si="97"/>
        <v>0</v>
      </c>
      <c r="G80" s="199"/>
      <c r="H80" s="198"/>
      <c r="I80" s="198"/>
      <c r="J80" s="199">
        <f t="shared" si="103"/>
        <v>0</v>
      </c>
      <c r="K80" s="198"/>
      <c r="L80" s="198"/>
      <c r="M80" s="198"/>
      <c r="N80" s="198"/>
      <c r="O80" s="198"/>
      <c r="P80" s="198"/>
      <c r="Q80" s="198"/>
      <c r="R80" s="198"/>
      <c r="S80" s="198"/>
      <c r="T80" s="199">
        <f t="shared" si="107"/>
        <v>0</v>
      </c>
      <c r="U80" s="199">
        <f t="shared" si="104"/>
        <v>0</v>
      </c>
      <c r="V80" s="198"/>
      <c r="W80" s="199">
        <f t="shared" si="105"/>
        <v>0</v>
      </c>
      <c r="X80" s="198"/>
      <c r="Y80" s="198"/>
      <c r="AA80" s="292">
        <f t="shared" si="106"/>
        <v>0</v>
      </c>
    </row>
    <row r="81" spans="1:27" s="200" customFormat="1" hidden="1" x14ac:dyDescent="0.25">
      <c r="A81" s="195"/>
      <c r="B81" s="204" t="s">
        <v>98</v>
      </c>
      <c r="C81" s="205" t="s">
        <v>99</v>
      </c>
      <c r="D81" s="198"/>
      <c r="E81" s="198"/>
      <c r="F81" s="199">
        <f t="shared" si="97"/>
        <v>0</v>
      </c>
      <c r="G81" s="199"/>
      <c r="H81" s="198"/>
      <c r="I81" s="198"/>
      <c r="J81" s="199">
        <f t="shared" si="103"/>
        <v>0</v>
      </c>
      <c r="K81" s="198"/>
      <c r="L81" s="198"/>
      <c r="M81" s="198"/>
      <c r="N81" s="198"/>
      <c r="O81" s="198"/>
      <c r="P81" s="198"/>
      <c r="Q81" s="198"/>
      <c r="R81" s="198"/>
      <c r="S81" s="198"/>
      <c r="T81" s="199">
        <f t="shared" si="107"/>
        <v>0</v>
      </c>
      <c r="U81" s="199">
        <f t="shared" si="104"/>
        <v>0</v>
      </c>
      <c r="V81" s="198"/>
      <c r="W81" s="199">
        <f t="shared" si="105"/>
        <v>0</v>
      </c>
      <c r="X81" s="198"/>
      <c r="Y81" s="198"/>
      <c r="AA81" s="292">
        <f t="shared" si="106"/>
        <v>0</v>
      </c>
    </row>
    <row r="82" spans="1:27" s="190" customFormat="1" hidden="1" x14ac:dyDescent="0.25">
      <c r="A82" s="187"/>
      <c r="B82" s="187">
        <v>424</v>
      </c>
      <c r="C82" s="192"/>
      <c r="D82" s="189">
        <f t="shared" ref="D82:V82" si="114">SUM(D83+D84+D85+D86)</f>
        <v>0</v>
      </c>
      <c r="E82" s="189">
        <f t="shared" si="114"/>
        <v>0</v>
      </c>
      <c r="F82" s="199">
        <f t="shared" si="97"/>
        <v>0</v>
      </c>
      <c r="G82" s="189"/>
      <c r="H82" s="189">
        <f t="shared" si="114"/>
        <v>0</v>
      </c>
      <c r="I82" s="189">
        <f t="shared" si="114"/>
        <v>0</v>
      </c>
      <c r="J82" s="199">
        <f t="shared" si="103"/>
        <v>0</v>
      </c>
      <c r="K82" s="189">
        <f t="shared" si="114"/>
        <v>0</v>
      </c>
      <c r="L82" s="189">
        <f t="shared" si="114"/>
        <v>0</v>
      </c>
      <c r="M82" s="189">
        <f t="shared" ref="M82" si="115">SUM(M83+M84+M85+M86)</f>
        <v>0</v>
      </c>
      <c r="N82" s="189">
        <f t="shared" ref="N82" si="116">SUM(N83+N84+N85+N86)</f>
        <v>0</v>
      </c>
      <c r="O82" s="189">
        <f t="shared" ref="O82" si="117">SUM(O83+O84+O85+O86)</f>
        <v>0</v>
      </c>
      <c r="P82" s="189">
        <f t="shared" si="114"/>
        <v>0</v>
      </c>
      <c r="Q82" s="189">
        <f t="shared" si="114"/>
        <v>0</v>
      </c>
      <c r="R82" s="189">
        <f t="shared" si="114"/>
        <v>0</v>
      </c>
      <c r="S82" s="189">
        <f t="shared" si="114"/>
        <v>0</v>
      </c>
      <c r="T82" s="199">
        <f t="shared" si="107"/>
        <v>0</v>
      </c>
      <c r="U82" s="199">
        <f t="shared" si="104"/>
        <v>0</v>
      </c>
      <c r="V82" s="189">
        <f t="shared" si="114"/>
        <v>0</v>
      </c>
      <c r="W82" s="199">
        <f t="shared" si="105"/>
        <v>0</v>
      </c>
      <c r="X82" s="189">
        <f t="shared" ref="X82" si="118">SUM(X83+X84+X85+X86)</f>
        <v>0</v>
      </c>
      <c r="Y82" s="189">
        <f t="shared" ref="Y82" si="119">SUM(Y83+Y84+Y85+Y86)</f>
        <v>0</v>
      </c>
      <c r="AA82" s="292">
        <f t="shared" si="106"/>
        <v>0</v>
      </c>
    </row>
    <row r="83" spans="1:27" s="200" customFormat="1" hidden="1" x14ac:dyDescent="0.25">
      <c r="A83" s="195"/>
      <c r="B83" s="206">
        <v>4241</v>
      </c>
      <c r="C83" s="207" t="s">
        <v>100</v>
      </c>
      <c r="D83" s="198"/>
      <c r="E83" s="198"/>
      <c r="F83" s="199">
        <f t="shared" si="97"/>
        <v>0</v>
      </c>
      <c r="G83" s="199"/>
      <c r="H83" s="198"/>
      <c r="I83" s="198"/>
      <c r="J83" s="199">
        <f t="shared" si="103"/>
        <v>0</v>
      </c>
      <c r="K83" s="198"/>
      <c r="L83" s="198"/>
      <c r="M83" s="198"/>
      <c r="N83" s="198"/>
      <c r="O83" s="198"/>
      <c r="P83" s="198"/>
      <c r="Q83" s="198"/>
      <c r="R83" s="198"/>
      <c r="S83" s="198"/>
      <c r="T83" s="199">
        <f t="shared" si="107"/>
        <v>0</v>
      </c>
      <c r="U83" s="199">
        <f t="shared" si="104"/>
        <v>0</v>
      </c>
      <c r="V83" s="198"/>
      <c r="W83" s="199">
        <f t="shared" si="105"/>
        <v>0</v>
      </c>
      <c r="X83" s="198"/>
      <c r="Y83" s="198"/>
      <c r="AA83" s="292">
        <f t="shared" si="106"/>
        <v>0</v>
      </c>
    </row>
    <row r="84" spans="1:27" s="200" customFormat="1" hidden="1" x14ac:dyDescent="0.25">
      <c r="A84" s="195"/>
      <c r="B84" s="206">
        <v>4242</v>
      </c>
      <c r="C84" s="208" t="s">
        <v>101</v>
      </c>
      <c r="D84" s="198"/>
      <c r="E84" s="198"/>
      <c r="F84" s="199">
        <f t="shared" si="97"/>
        <v>0</v>
      </c>
      <c r="G84" s="199"/>
      <c r="H84" s="198"/>
      <c r="I84" s="198"/>
      <c r="J84" s="199">
        <f t="shared" si="103"/>
        <v>0</v>
      </c>
      <c r="K84" s="198"/>
      <c r="L84" s="198"/>
      <c r="M84" s="198"/>
      <c r="N84" s="198"/>
      <c r="O84" s="198"/>
      <c r="P84" s="198"/>
      <c r="Q84" s="198"/>
      <c r="R84" s="198"/>
      <c r="S84" s="198"/>
      <c r="T84" s="199">
        <f t="shared" si="107"/>
        <v>0</v>
      </c>
      <c r="U84" s="199">
        <f t="shared" si="104"/>
        <v>0</v>
      </c>
      <c r="V84" s="198"/>
      <c r="W84" s="199">
        <f t="shared" si="105"/>
        <v>0</v>
      </c>
      <c r="X84" s="198"/>
      <c r="Y84" s="198"/>
      <c r="AA84" s="292">
        <f t="shared" si="106"/>
        <v>0</v>
      </c>
    </row>
    <row r="85" spans="1:27" s="200" customFormat="1" hidden="1" x14ac:dyDescent="0.25">
      <c r="A85" s="195"/>
      <c r="B85" s="206">
        <v>4243</v>
      </c>
      <c r="C85" s="208" t="s">
        <v>102</v>
      </c>
      <c r="D85" s="198"/>
      <c r="E85" s="198"/>
      <c r="F85" s="199">
        <f t="shared" si="97"/>
        <v>0</v>
      </c>
      <c r="G85" s="199"/>
      <c r="H85" s="198"/>
      <c r="I85" s="198"/>
      <c r="J85" s="199">
        <f t="shared" si="103"/>
        <v>0</v>
      </c>
      <c r="K85" s="198"/>
      <c r="L85" s="198"/>
      <c r="M85" s="198"/>
      <c r="N85" s="198"/>
      <c r="O85" s="198"/>
      <c r="P85" s="198"/>
      <c r="Q85" s="198"/>
      <c r="R85" s="198"/>
      <c r="S85" s="198"/>
      <c r="T85" s="199">
        <f t="shared" si="107"/>
        <v>0</v>
      </c>
      <c r="U85" s="199">
        <f t="shared" si="104"/>
        <v>0</v>
      </c>
      <c r="V85" s="198"/>
      <c r="W85" s="199">
        <f t="shared" si="105"/>
        <v>0</v>
      </c>
      <c r="X85" s="198"/>
      <c r="Y85" s="198"/>
      <c r="AA85" s="292">
        <f t="shared" si="106"/>
        <v>0</v>
      </c>
    </row>
    <row r="86" spans="1:27" s="200" customFormat="1" hidden="1" x14ac:dyDescent="0.25">
      <c r="A86" s="195"/>
      <c r="B86" s="206">
        <v>4244</v>
      </c>
      <c r="C86" s="208" t="s">
        <v>103</v>
      </c>
      <c r="D86" s="198"/>
      <c r="E86" s="198"/>
      <c r="F86" s="199">
        <f t="shared" si="97"/>
        <v>0</v>
      </c>
      <c r="G86" s="199"/>
      <c r="H86" s="198"/>
      <c r="I86" s="198"/>
      <c r="J86" s="199">
        <f t="shared" si="103"/>
        <v>0</v>
      </c>
      <c r="K86" s="198"/>
      <c r="L86" s="198"/>
      <c r="M86" s="198"/>
      <c r="N86" s="198"/>
      <c r="O86" s="198"/>
      <c r="P86" s="198"/>
      <c r="Q86" s="198"/>
      <c r="R86" s="198"/>
      <c r="S86" s="198"/>
      <c r="T86" s="199">
        <f t="shared" si="107"/>
        <v>0</v>
      </c>
      <c r="U86" s="199">
        <f t="shared" si="104"/>
        <v>0</v>
      </c>
      <c r="V86" s="198"/>
      <c r="W86" s="199">
        <f t="shared" si="105"/>
        <v>0</v>
      </c>
      <c r="X86" s="198"/>
      <c r="Y86" s="198"/>
      <c r="AA86" s="292">
        <f t="shared" si="106"/>
        <v>0</v>
      </c>
    </row>
    <row r="87" spans="1:27" s="190" customFormat="1" hidden="1" x14ac:dyDescent="0.25">
      <c r="A87" s="187"/>
      <c r="B87" s="187">
        <v>426</v>
      </c>
      <c r="C87" s="191"/>
      <c r="D87" s="189">
        <f t="shared" ref="D87:V87" si="120">SUM(D88+D89)</f>
        <v>0</v>
      </c>
      <c r="E87" s="189">
        <f t="shared" si="120"/>
        <v>0</v>
      </c>
      <c r="F87" s="199">
        <f t="shared" si="97"/>
        <v>0</v>
      </c>
      <c r="G87" s="189"/>
      <c r="H87" s="189">
        <f t="shared" si="120"/>
        <v>0</v>
      </c>
      <c r="I87" s="189">
        <f t="shared" si="120"/>
        <v>0</v>
      </c>
      <c r="J87" s="199">
        <f t="shared" si="103"/>
        <v>0</v>
      </c>
      <c r="K87" s="189">
        <f t="shared" si="120"/>
        <v>0</v>
      </c>
      <c r="L87" s="189">
        <f t="shared" si="120"/>
        <v>0</v>
      </c>
      <c r="M87" s="189">
        <f t="shared" ref="M87" si="121">SUM(M88+M89)</f>
        <v>0</v>
      </c>
      <c r="N87" s="189">
        <f t="shared" ref="N87" si="122">SUM(N88+N89)</f>
        <v>0</v>
      </c>
      <c r="O87" s="189">
        <f t="shared" ref="O87" si="123">SUM(O88+O89)</f>
        <v>0</v>
      </c>
      <c r="P87" s="189">
        <f t="shared" si="120"/>
        <v>0</v>
      </c>
      <c r="Q87" s="189">
        <f t="shared" si="120"/>
        <v>0</v>
      </c>
      <c r="R87" s="189">
        <f t="shared" si="120"/>
        <v>0</v>
      </c>
      <c r="S87" s="189">
        <f t="shared" si="120"/>
        <v>0</v>
      </c>
      <c r="T87" s="199">
        <f t="shared" si="107"/>
        <v>0</v>
      </c>
      <c r="U87" s="199">
        <f t="shared" si="104"/>
        <v>0</v>
      </c>
      <c r="V87" s="189">
        <f t="shared" si="120"/>
        <v>0</v>
      </c>
      <c r="W87" s="199">
        <f t="shared" si="105"/>
        <v>0</v>
      </c>
      <c r="X87" s="189">
        <f t="shared" ref="X87" si="124">SUM(X88+X89)</f>
        <v>0</v>
      </c>
      <c r="Y87" s="189">
        <f t="shared" ref="Y87" si="125">SUM(Y88+Y89)</f>
        <v>0</v>
      </c>
      <c r="AA87" s="292">
        <f t="shared" si="106"/>
        <v>0</v>
      </c>
    </row>
    <row r="88" spans="1:27" s="200" customFormat="1" hidden="1" x14ac:dyDescent="0.25">
      <c r="A88" s="195"/>
      <c r="B88" s="204">
        <v>4262</v>
      </c>
      <c r="C88" s="205" t="s">
        <v>104</v>
      </c>
      <c r="D88" s="198"/>
      <c r="E88" s="198"/>
      <c r="F88" s="199">
        <f t="shared" si="97"/>
        <v>0</v>
      </c>
      <c r="G88" s="199"/>
      <c r="H88" s="198"/>
      <c r="I88" s="198"/>
      <c r="J88" s="199">
        <f t="shared" si="103"/>
        <v>0</v>
      </c>
      <c r="K88" s="198"/>
      <c r="L88" s="198"/>
      <c r="M88" s="198"/>
      <c r="N88" s="198"/>
      <c r="O88" s="198"/>
      <c r="P88" s="198"/>
      <c r="Q88" s="198"/>
      <c r="R88" s="198"/>
      <c r="S88" s="198"/>
      <c r="T88" s="199">
        <f t="shared" si="107"/>
        <v>0</v>
      </c>
      <c r="U88" s="199">
        <f t="shared" si="104"/>
        <v>0</v>
      </c>
      <c r="V88" s="198"/>
      <c r="W88" s="199">
        <f t="shared" si="105"/>
        <v>0</v>
      </c>
      <c r="X88" s="198"/>
      <c r="Y88" s="198"/>
      <c r="AA88" s="292">
        <f t="shared" si="106"/>
        <v>0</v>
      </c>
    </row>
    <row r="89" spans="1:27" s="200" customFormat="1" hidden="1" x14ac:dyDescent="0.25">
      <c r="A89" s="195"/>
      <c r="B89" s="204">
        <v>4263</v>
      </c>
      <c r="C89" s="205" t="s">
        <v>105</v>
      </c>
      <c r="D89" s="198"/>
      <c r="E89" s="198"/>
      <c r="F89" s="199">
        <f t="shared" si="97"/>
        <v>0</v>
      </c>
      <c r="G89" s="199"/>
      <c r="H89" s="198"/>
      <c r="I89" s="198"/>
      <c r="J89" s="199">
        <f t="shared" si="103"/>
        <v>0</v>
      </c>
      <c r="K89" s="198"/>
      <c r="L89" s="198"/>
      <c r="M89" s="198"/>
      <c r="N89" s="198"/>
      <c r="O89" s="198"/>
      <c r="P89" s="198"/>
      <c r="Q89" s="198"/>
      <c r="R89" s="198"/>
      <c r="S89" s="198"/>
      <c r="T89" s="199">
        <f t="shared" si="107"/>
        <v>0</v>
      </c>
      <c r="U89" s="199">
        <f t="shared" si="104"/>
        <v>0</v>
      </c>
      <c r="V89" s="198"/>
      <c r="W89" s="199">
        <f t="shared" si="105"/>
        <v>0</v>
      </c>
      <c r="X89" s="198"/>
      <c r="Y89" s="198"/>
      <c r="AA89" s="292">
        <f t="shared" si="106"/>
        <v>0</v>
      </c>
    </row>
    <row r="90" spans="1:27" hidden="1" x14ac:dyDescent="0.25">
      <c r="AA90" s="292">
        <f t="shared" si="106"/>
        <v>0</v>
      </c>
    </row>
    <row r="92" spans="1:27" s="7" customFormat="1" x14ac:dyDescent="0.25">
      <c r="B92" s="6"/>
      <c r="C92" s="10" t="s">
        <v>572</v>
      </c>
      <c r="D92" s="4">
        <f t="shared" ref="D92:E92" si="126">SUM(D93+D150)</f>
        <v>0</v>
      </c>
      <c r="E92" s="4">
        <f t="shared" si="126"/>
        <v>0</v>
      </c>
      <c r="F92" s="199">
        <f t="shared" ref="F92:F95" si="127">SUM(H92:S92)</f>
        <v>886910</v>
      </c>
      <c r="G92" s="4"/>
      <c r="H92" s="4">
        <f t="shared" ref="H92:I92" si="128">SUM(H93+H150)</f>
        <v>382530</v>
      </c>
      <c r="I92" s="4">
        <f t="shared" si="128"/>
        <v>0</v>
      </c>
      <c r="J92" s="199">
        <f t="shared" ref="J92:J152" si="129">SUM(H92:I92)</f>
        <v>382530</v>
      </c>
      <c r="K92" s="4">
        <f t="shared" ref="K92:S92" si="130">SUM(K93+K150)</f>
        <v>0</v>
      </c>
      <c r="L92" s="4">
        <f t="shared" si="130"/>
        <v>0</v>
      </c>
      <c r="M92" s="4">
        <f t="shared" si="130"/>
        <v>121850</v>
      </c>
      <c r="N92" s="4">
        <f t="shared" si="130"/>
        <v>0</v>
      </c>
      <c r="O92" s="4">
        <f t="shared" si="130"/>
        <v>0</v>
      </c>
      <c r="P92" s="4">
        <f t="shared" si="130"/>
        <v>0</v>
      </c>
      <c r="Q92" s="4">
        <f t="shared" si="130"/>
        <v>0</v>
      </c>
      <c r="R92" s="4">
        <f t="shared" si="130"/>
        <v>0</v>
      </c>
      <c r="S92" s="4">
        <f t="shared" si="130"/>
        <v>0</v>
      </c>
      <c r="T92" s="199">
        <f>SUM(K92:S92)</f>
        <v>121850</v>
      </c>
      <c r="U92" s="199">
        <f t="shared" ref="U92:U155" si="131">SUM(J92+T92)</f>
        <v>504380</v>
      </c>
      <c r="V92" s="4">
        <f t="shared" ref="V92" si="132">SUM(V93+V150)</f>
        <v>0</v>
      </c>
      <c r="W92" s="199">
        <f t="shared" ref="W92:W155" si="133">SUM(U92:V92)</f>
        <v>504380</v>
      </c>
      <c r="X92" s="4">
        <f>+X93</f>
        <v>508535.03999999998</v>
      </c>
      <c r="Y92" s="4">
        <f>+Y93</f>
        <v>511525.05023999995</v>
      </c>
      <c r="AA92" s="292">
        <f t="shared" si="106"/>
        <v>504380</v>
      </c>
    </row>
    <row r="93" spans="1:27" s="7" customFormat="1" x14ac:dyDescent="0.25">
      <c r="B93" s="6">
        <v>3</v>
      </c>
      <c r="C93" s="7" t="s">
        <v>119</v>
      </c>
      <c r="D93" s="4">
        <f t="shared" ref="D93:E93" si="134">SUM(D94+D106+D139)</f>
        <v>0</v>
      </c>
      <c r="E93" s="4">
        <f t="shared" si="134"/>
        <v>0</v>
      </c>
      <c r="F93" s="199">
        <f t="shared" si="127"/>
        <v>886910</v>
      </c>
      <c r="G93" s="4"/>
      <c r="H93" s="4">
        <f t="shared" ref="H93:I93" si="135">SUM(H94+H106+H139)</f>
        <v>382530</v>
      </c>
      <c r="I93" s="4">
        <f t="shared" si="135"/>
        <v>0</v>
      </c>
      <c r="J93" s="199">
        <f t="shared" si="129"/>
        <v>382530</v>
      </c>
      <c r="K93" s="4">
        <f t="shared" ref="K93:S93" si="136">SUM(K94+K106+K139)</f>
        <v>0</v>
      </c>
      <c r="L93" s="4">
        <f t="shared" si="136"/>
        <v>0</v>
      </c>
      <c r="M93" s="4">
        <f t="shared" si="136"/>
        <v>121850</v>
      </c>
      <c r="N93" s="4">
        <f t="shared" si="136"/>
        <v>0</v>
      </c>
      <c r="O93" s="4">
        <f t="shared" si="136"/>
        <v>0</v>
      </c>
      <c r="P93" s="4">
        <f t="shared" si="136"/>
        <v>0</v>
      </c>
      <c r="Q93" s="4">
        <f t="shared" si="136"/>
        <v>0</v>
      </c>
      <c r="R93" s="4">
        <f t="shared" si="136"/>
        <v>0</v>
      </c>
      <c r="S93" s="4">
        <f t="shared" si="136"/>
        <v>0</v>
      </c>
      <c r="T93" s="199">
        <f t="shared" ref="T93:T156" si="137">SUM(K93:S93)</f>
        <v>121850</v>
      </c>
      <c r="U93" s="199">
        <f t="shared" si="131"/>
        <v>504380</v>
      </c>
      <c r="V93" s="4">
        <f t="shared" ref="V93" si="138">SUM(V94+V106+V139)</f>
        <v>0</v>
      </c>
      <c r="W93" s="199">
        <f t="shared" si="133"/>
        <v>504380</v>
      </c>
      <c r="X93" s="4">
        <f>+X94+X106</f>
        <v>508535.03999999998</v>
      </c>
      <c r="Y93" s="4">
        <f>+Y94+Y106</f>
        <v>511525.05023999995</v>
      </c>
      <c r="AA93" s="292">
        <f t="shared" si="106"/>
        <v>504380</v>
      </c>
    </row>
    <row r="94" spans="1:27" s="7" customFormat="1" x14ac:dyDescent="0.25">
      <c r="B94" s="6">
        <v>31</v>
      </c>
      <c r="D94" s="4">
        <f t="shared" ref="D94:E94" si="139">SUM(D95+D100+D102)</f>
        <v>0</v>
      </c>
      <c r="E94" s="4">
        <f t="shared" si="139"/>
        <v>0</v>
      </c>
      <c r="F94" s="199">
        <f t="shared" si="127"/>
        <v>866910</v>
      </c>
      <c r="G94" s="4"/>
      <c r="H94" s="4">
        <f t="shared" ref="H94:I94" si="140">SUM(H95+H100+H102)</f>
        <v>372530</v>
      </c>
      <c r="I94" s="4">
        <f t="shared" si="140"/>
        <v>0</v>
      </c>
      <c r="J94" s="199">
        <f t="shared" si="129"/>
        <v>372530</v>
      </c>
      <c r="K94" s="4">
        <f t="shared" ref="K94:S94" si="141">SUM(K95+K100+K102)</f>
        <v>0</v>
      </c>
      <c r="L94" s="4">
        <f t="shared" si="141"/>
        <v>0</v>
      </c>
      <c r="M94" s="4">
        <f t="shared" si="141"/>
        <v>121850</v>
      </c>
      <c r="N94" s="4">
        <f t="shared" si="141"/>
        <v>0</v>
      </c>
      <c r="O94" s="4">
        <f t="shared" si="141"/>
        <v>0</v>
      </c>
      <c r="P94" s="4">
        <f t="shared" si="141"/>
        <v>0</v>
      </c>
      <c r="Q94" s="4">
        <f t="shared" si="141"/>
        <v>0</v>
      </c>
      <c r="R94" s="4">
        <f t="shared" si="141"/>
        <v>0</v>
      </c>
      <c r="S94" s="4">
        <f t="shared" si="141"/>
        <v>0</v>
      </c>
      <c r="T94" s="199">
        <f t="shared" si="137"/>
        <v>121850</v>
      </c>
      <c r="U94" s="199">
        <f t="shared" si="131"/>
        <v>494380</v>
      </c>
      <c r="V94" s="4">
        <f t="shared" ref="V94" si="142">SUM(V95+V100+V102)</f>
        <v>0</v>
      </c>
      <c r="W94" s="199">
        <f t="shared" si="133"/>
        <v>494380</v>
      </c>
      <c r="X94" s="4">
        <f t="shared" ref="X94" si="143">+W94*100.8%</f>
        <v>498335.04</v>
      </c>
      <c r="Y94" s="4">
        <f t="shared" ref="Y94" si="144">+X94*100.6%</f>
        <v>501325.05023999995</v>
      </c>
      <c r="AA94" s="292">
        <f t="shared" si="106"/>
        <v>494380</v>
      </c>
    </row>
    <row r="95" spans="1:27" s="7" customFormat="1" x14ac:dyDescent="0.25">
      <c r="B95" s="6">
        <v>311</v>
      </c>
      <c r="D95" s="4">
        <f t="shared" ref="D95:E95" si="145">SUM(D96+D97+D98+D99)</f>
        <v>0</v>
      </c>
      <c r="E95" s="4">
        <f t="shared" si="145"/>
        <v>0</v>
      </c>
      <c r="F95" s="199">
        <f t="shared" si="127"/>
        <v>691500</v>
      </c>
      <c r="G95" s="4"/>
      <c r="H95" s="4">
        <f t="shared" ref="H95:I95" si="146">SUM(H96+H97+H98+H99)</f>
        <v>295500</v>
      </c>
      <c r="I95" s="4">
        <f t="shared" si="146"/>
        <v>0</v>
      </c>
      <c r="J95" s="199">
        <f t="shared" si="129"/>
        <v>295500</v>
      </c>
      <c r="K95" s="4">
        <f t="shared" ref="K95:S95" si="147">SUM(K96+K97+K98+K99)</f>
        <v>0</v>
      </c>
      <c r="L95" s="4">
        <f t="shared" si="147"/>
        <v>0</v>
      </c>
      <c r="M95" s="4">
        <f t="shared" si="147"/>
        <v>100500</v>
      </c>
      <c r="N95" s="4">
        <f t="shared" si="147"/>
        <v>0</v>
      </c>
      <c r="O95" s="4">
        <f t="shared" si="147"/>
        <v>0</v>
      </c>
      <c r="P95" s="4">
        <f t="shared" si="147"/>
        <v>0</v>
      </c>
      <c r="Q95" s="4">
        <f t="shared" si="147"/>
        <v>0</v>
      </c>
      <c r="R95" s="4">
        <f t="shared" si="147"/>
        <v>0</v>
      </c>
      <c r="S95" s="4">
        <f t="shared" si="147"/>
        <v>0</v>
      </c>
      <c r="T95" s="199">
        <f t="shared" si="137"/>
        <v>100500</v>
      </c>
      <c r="U95" s="199">
        <f t="shared" si="131"/>
        <v>396000</v>
      </c>
      <c r="V95" s="4">
        <f t="shared" ref="V95" si="148">SUM(V96+V97+V98+V99)</f>
        <v>0</v>
      </c>
      <c r="W95" s="199">
        <f t="shared" si="133"/>
        <v>396000</v>
      </c>
      <c r="X95" s="4">
        <f t="shared" ref="X95:Y95" si="149">SUM(X96+X97+X98+X99)</f>
        <v>0</v>
      </c>
      <c r="Y95" s="4">
        <f t="shared" si="149"/>
        <v>0</v>
      </c>
      <c r="AA95" s="292">
        <f t="shared" si="106"/>
        <v>396000</v>
      </c>
    </row>
    <row r="96" spans="1:27" s="200" customFormat="1" x14ac:dyDescent="0.25">
      <c r="A96" s="195"/>
      <c r="B96" s="196" t="s">
        <v>0</v>
      </c>
      <c r="C96" s="197" t="s">
        <v>1</v>
      </c>
      <c r="D96" s="198"/>
      <c r="E96" s="198"/>
      <c r="F96" s="199">
        <f t="shared" ref="F96" si="150">SUM(H96:S96)</f>
        <v>691500</v>
      </c>
      <c r="G96" s="199"/>
      <c r="H96" s="198">
        <v>295500</v>
      </c>
      <c r="I96" s="198"/>
      <c r="J96" s="199">
        <f t="shared" si="129"/>
        <v>295500</v>
      </c>
      <c r="K96" s="198"/>
      <c r="L96" s="198"/>
      <c r="M96" s="198">
        <v>100500</v>
      </c>
      <c r="N96" s="198"/>
      <c r="O96" s="198"/>
      <c r="P96" s="198"/>
      <c r="Q96" s="198"/>
      <c r="R96" s="198"/>
      <c r="S96" s="198"/>
      <c r="T96" s="199">
        <f t="shared" si="137"/>
        <v>100500</v>
      </c>
      <c r="U96" s="199">
        <f t="shared" si="131"/>
        <v>396000</v>
      </c>
      <c r="V96" s="198"/>
      <c r="W96" s="199">
        <f t="shared" si="133"/>
        <v>396000</v>
      </c>
      <c r="X96" s="198"/>
      <c r="Y96" s="198"/>
      <c r="AA96" s="292">
        <f t="shared" si="106"/>
        <v>396000</v>
      </c>
    </row>
    <row r="97" spans="1:27" s="200" customFormat="1" x14ac:dyDescent="0.25">
      <c r="A97" s="195"/>
      <c r="B97" s="196" t="s">
        <v>2</v>
      </c>
      <c r="C97" s="197" t="s">
        <v>3</v>
      </c>
      <c r="D97" s="198"/>
      <c r="E97" s="198"/>
      <c r="F97" s="199">
        <f t="shared" ref="F97:F151" si="151">SUM(H97:S97)</f>
        <v>0</v>
      </c>
      <c r="G97" s="199"/>
      <c r="H97" s="198"/>
      <c r="I97" s="198"/>
      <c r="J97" s="199">
        <f t="shared" si="129"/>
        <v>0</v>
      </c>
      <c r="K97" s="198"/>
      <c r="L97" s="198"/>
      <c r="M97" s="198"/>
      <c r="N97" s="198"/>
      <c r="O97" s="198"/>
      <c r="P97" s="198"/>
      <c r="Q97" s="198"/>
      <c r="R97" s="198"/>
      <c r="S97" s="198"/>
      <c r="T97" s="199">
        <f t="shared" si="137"/>
        <v>0</v>
      </c>
      <c r="U97" s="199">
        <f t="shared" si="131"/>
        <v>0</v>
      </c>
      <c r="V97" s="198"/>
      <c r="W97" s="199">
        <f t="shared" si="133"/>
        <v>0</v>
      </c>
      <c r="X97" s="198"/>
      <c r="Y97" s="198"/>
      <c r="AA97" s="292">
        <f t="shared" si="106"/>
        <v>0</v>
      </c>
    </row>
    <row r="98" spans="1:27" s="200" customFormat="1" x14ac:dyDescent="0.25">
      <c r="A98" s="195"/>
      <c r="B98" s="196" t="s">
        <v>4</v>
      </c>
      <c r="C98" s="197" t="s">
        <v>5</v>
      </c>
      <c r="D98" s="198"/>
      <c r="E98" s="198"/>
      <c r="F98" s="199">
        <f t="shared" si="151"/>
        <v>0</v>
      </c>
      <c r="G98" s="199"/>
      <c r="H98" s="198"/>
      <c r="I98" s="198"/>
      <c r="J98" s="199">
        <f t="shared" si="129"/>
        <v>0</v>
      </c>
      <c r="K98" s="198"/>
      <c r="L98" s="198"/>
      <c r="M98" s="198"/>
      <c r="N98" s="198"/>
      <c r="O98" s="198"/>
      <c r="P98" s="198"/>
      <c r="Q98" s="198"/>
      <c r="R98" s="198"/>
      <c r="S98" s="198"/>
      <c r="T98" s="199">
        <f t="shared" si="137"/>
        <v>0</v>
      </c>
      <c r="U98" s="199">
        <f t="shared" si="131"/>
        <v>0</v>
      </c>
      <c r="V98" s="198"/>
      <c r="W98" s="199">
        <f t="shared" si="133"/>
        <v>0</v>
      </c>
      <c r="X98" s="198"/>
      <c r="Y98" s="198"/>
      <c r="AA98" s="292">
        <f t="shared" si="106"/>
        <v>0</v>
      </c>
    </row>
    <row r="99" spans="1:27" s="200" customFormat="1" x14ac:dyDescent="0.25">
      <c r="A99" s="195"/>
      <c r="B99" s="196" t="s">
        <v>6</v>
      </c>
      <c r="C99" s="197" t="s">
        <v>7</v>
      </c>
      <c r="D99" s="198"/>
      <c r="E99" s="198"/>
      <c r="F99" s="199">
        <f t="shared" si="151"/>
        <v>0</v>
      </c>
      <c r="G99" s="199"/>
      <c r="H99" s="198"/>
      <c r="I99" s="198"/>
      <c r="J99" s="199">
        <f t="shared" si="129"/>
        <v>0</v>
      </c>
      <c r="K99" s="198"/>
      <c r="L99" s="198"/>
      <c r="M99" s="198"/>
      <c r="N99" s="198"/>
      <c r="O99" s="198"/>
      <c r="P99" s="198"/>
      <c r="Q99" s="198"/>
      <c r="R99" s="198"/>
      <c r="S99" s="198"/>
      <c r="T99" s="199">
        <f t="shared" si="137"/>
        <v>0</v>
      </c>
      <c r="U99" s="199">
        <f t="shared" si="131"/>
        <v>0</v>
      </c>
      <c r="V99" s="198"/>
      <c r="W99" s="199">
        <f t="shared" si="133"/>
        <v>0</v>
      </c>
      <c r="X99" s="198"/>
      <c r="Y99" s="198"/>
      <c r="AA99" s="292">
        <f t="shared" si="106"/>
        <v>0</v>
      </c>
    </row>
    <row r="100" spans="1:27" s="190" customFormat="1" x14ac:dyDescent="0.25">
      <c r="A100" s="187"/>
      <c r="B100" s="187">
        <v>312</v>
      </c>
      <c r="C100" s="188"/>
      <c r="D100" s="189">
        <f>SUM(D101)</f>
        <v>0</v>
      </c>
      <c r="E100" s="189">
        <f t="shared" ref="E100:V100" si="152">SUM(E101)</f>
        <v>0</v>
      </c>
      <c r="F100" s="199">
        <f t="shared" si="151"/>
        <v>46260</v>
      </c>
      <c r="G100" s="189"/>
      <c r="H100" s="189">
        <f t="shared" si="152"/>
        <v>21130</v>
      </c>
      <c r="I100" s="189">
        <f t="shared" si="152"/>
        <v>0</v>
      </c>
      <c r="J100" s="199">
        <f t="shared" si="129"/>
        <v>21130</v>
      </c>
      <c r="K100" s="189">
        <f t="shared" si="152"/>
        <v>0</v>
      </c>
      <c r="L100" s="189">
        <f t="shared" si="152"/>
        <v>0</v>
      </c>
      <c r="M100" s="189">
        <f t="shared" si="152"/>
        <v>4000</v>
      </c>
      <c r="N100" s="189">
        <f t="shared" si="152"/>
        <v>0</v>
      </c>
      <c r="O100" s="189">
        <f t="shared" si="152"/>
        <v>0</v>
      </c>
      <c r="P100" s="189">
        <f t="shared" si="152"/>
        <v>0</v>
      </c>
      <c r="Q100" s="189">
        <f t="shared" si="152"/>
        <v>0</v>
      </c>
      <c r="R100" s="189">
        <f t="shared" si="152"/>
        <v>0</v>
      </c>
      <c r="S100" s="189">
        <f t="shared" si="152"/>
        <v>0</v>
      </c>
      <c r="T100" s="199">
        <f t="shared" si="137"/>
        <v>4000</v>
      </c>
      <c r="U100" s="199">
        <f t="shared" si="131"/>
        <v>25130</v>
      </c>
      <c r="V100" s="189">
        <f t="shared" si="152"/>
        <v>0</v>
      </c>
      <c r="W100" s="199">
        <f t="shared" si="133"/>
        <v>25130</v>
      </c>
      <c r="X100" s="189">
        <f t="shared" ref="X100:Y100" si="153">SUM(X101)</f>
        <v>0</v>
      </c>
      <c r="Y100" s="189">
        <f t="shared" si="153"/>
        <v>0</v>
      </c>
      <c r="AA100" s="292">
        <f t="shared" si="106"/>
        <v>25130</v>
      </c>
    </row>
    <row r="101" spans="1:27" s="200" customFormat="1" x14ac:dyDescent="0.25">
      <c r="A101" s="195"/>
      <c r="B101" s="196" t="s">
        <v>8</v>
      </c>
      <c r="C101" s="197" t="s">
        <v>9</v>
      </c>
      <c r="D101" s="198"/>
      <c r="E101" s="198"/>
      <c r="F101" s="199">
        <f t="shared" si="151"/>
        <v>46260</v>
      </c>
      <c r="G101" s="199"/>
      <c r="H101" s="198">
        <v>21130</v>
      </c>
      <c r="I101" s="198"/>
      <c r="J101" s="199">
        <f t="shared" si="129"/>
        <v>21130</v>
      </c>
      <c r="K101" s="198"/>
      <c r="L101" s="198"/>
      <c r="M101" s="198">
        <v>4000</v>
      </c>
      <c r="N101" s="198"/>
      <c r="O101" s="198"/>
      <c r="P101" s="198"/>
      <c r="Q101" s="198"/>
      <c r="R101" s="198"/>
      <c r="S101" s="198"/>
      <c r="T101" s="199">
        <f t="shared" si="137"/>
        <v>4000</v>
      </c>
      <c r="U101" s="199">
        <f t="shared" si="131"/>
        <v>25130</v>
      </c>
      <c r="V101" s="198"/>
      <c r="W101" s="199">
        <f t="shared" si="133"/>
        <v>25130</v>
      </c>
      <c r="X101" s="198"/>
      <c r="Y101" s="198"/>
      <c r="AA101" s="292">
        <f t="shared" si="106"/>
        <v>25130</v>
      </c>
    </row>
    <row r="102" spans="1:27" s="190" customFormat="1" x14ac:dyDescent="0.25">
      <c r="A102" s="187"/>
      <c r="B102" s="187">
        <v>313</v>
      </c>
      <c r="C102" s="188"/>
      <c r="D102" s="189">
        <f t="shared" ref="D102:E102" si="154">SUM(D103+D104+D105)</f>
        <v>0</v>
      </c>
      <c r="E102" s="189">
        <f t="shared" si="154"/>
        <v>0</v>
      </c>
      <c r="F102" s="199">
        <f t="shared" si="151"/>
        <v>129150</v>
      </c>
      <c r="G102" s="189"/>
      <c r="H102" s="189">
        <f t="shared" ref="H102:I102" si="155">SUM(H103+H104+H105)</f>
        <v>55900</v>
      </c>
      <c r="I102" s="189">
        <f t="shared" si="155"/>
        <v>0</v>
      </c>
      <c r="J102" s="199">
        <f t="shared" si="129"/>
        <v>55900</v>
      </c>
      <c r="K102" s="189">
        <f t="shared" ref="K102:S102" si="156">SUM(K103+K104+K105)</f>
        <v>0</v>
      </c>
      <c r="L102" s="189">
        <f t="shared" si="156"/>
        <v>0</v>
      </c>
      <c r="M102" s="189">
        <f t="shared" si="156"/>
        <v>17350</v>
      </c>
      <c r="N102" s="189">
        <f t="shared" si="156"/>
        <v>0</v>
      </c>
      <c r="O102" s="189">
        <f t="shared" si="156"/>
        <v>0</v>
      </c>
      <c r="P102" s="189">
        <f t="shared" si="156"/>
        <v>0</v>
      </c>
      <c r="Q102" s="189">
        <f t="shared" si="156"/>
        <v>0</v>
      </c>
      <c r="R102" s="189">
        <f t="shared" si="156"/>
        <v>0</v>
      </c>
      <c r="S102" s="189">
        <f t="shared" si="156"/>
        <v>0</v>
      </c>
      <c r="T102" s="199">
        <f t="shared" si="137"/>
        <v>17350</v>
      </c>
      <c r="U102" s="199">
        <f t="shared" si="131"/>
        <v>73250</v>
      </c>
      <c r="V102" s="189">
        <f t="shared" ref="V102" si="157">SUM(V103+V104+V105)</f>
        <v>0</v>
      </c>
      <c r="W102" s="199">
        <f t="shared" si="133"/>
        <v>73250</v>
      </c>
      <c r="X102" s="189">
        <f t="shared" ref="X102:Y102" si="158">SUM(X103+X104+X105)</f>
        <v>0</v>
      </c>
      <c r="Y102" s="189">
        <f t="shared" si="158"/>
        <v>0</v>
      </c>
      <c r="AA102" s="292">
        <f t="shared" si="106"/>
        <v>73250</v>
      </c>
    </row>
    <row r="103" spans="1:27" s="200" customFormat="1" x14ac:dyDescent="0.25">
      <c r="A103" s="195"/>
      <c r="B103" s="196" t="s">
        <v>10</v>
      </c>
      <c r="C103" s="197" t="s">
        <v>11</v>
      </c>
      <c r="D103" s="198"/>
      <c r="E103" s="198"/>
      <c r="F103" s="199">
        <f t="shared" si="151"/>
        <v>0</v>
      </c>
      <c r="G103" s="199"/>
      <c r="H103" s="198"/>
      <c r="I103" s="198"/>
      <c r="J103" s="199">
        <f t="shared" si="129"/>
        <v>0</v>
      </c>
      <c r="K103" s="198"/>
      <c r="L103" s="198"/>
      <c r="M103" s="198"/>
      <c r="N103" s="198"/>
      <c r="O103" s="198"/>
      <c r="P103" s="198"/>
      <c r="Q103" s="198"/>
      <c r="R103" s="198"/>
      <c r="S103" s="198"/>
      <c r="T103" s="199">
        <f t="shared" si="137"/>
        <v>0</v>
      </c>
      <c r="U103" s="199">
        <f t="shared" si="131"/>
        <v>0</v>
      </c>
      <c r="V103" s="198"/>
      <c r="W103" s="199">
        <f t="shared" si="133"/>
        <v>0</v>
      </c>
      <c r="X103" s="198"/>
      <c r="Y103" s="198"/>
      <c r="AA103" s="292">
        <f t="shared" si="106"/>
        <v>0</v>
      </c>
    </row>
    <row r="104" spans="1:27" s="200" customFormat="1" x14ac:dyDescent="0.25">
      <c r="A104" s="195"/>
      <c r="B104" s="196" t="s">
        <v>12</v>
      </c>
      <c r="C104" s="197" t="s">
        <v>13</v>
      </c>
      <c r="D104" s="198"/>
      <c r="E104" s="198"/>
      <c r="F104" s="199">
        <f t="shared" si="151"/>
        <v>116200</v>
      </c>
      <c r="G104" s="199"/>
      <c r="H104" s="198">
        <v>50300</v>
      </c>
      <c r="I104" s="198"/>
      <c r="J104" s="199">
        <f t="shared" si="129"/>
        <v>50300</v>
      </c>
      <c r="K104" s="198"/>
      <c r="L104" s="198"/>
      <c r="M104" s="198">
        <v>15600</v>
      </c>
      <c r="N104" s="198"/>
      <c r="O104" s="198"/>
      <c r="P104" s="198"/>
      <c r="Q104" s="198"/>
      <c r="R104" s="198"/>
      <c r="S104" s="198"/>
      <c r="T104" s="199">
        <f t="shared" si="137"/>
        <v>15600</v>
      </c>
      <c r="U104" s="199">
        <f t="shared" si="131"/>
        <v>65900</v>
      </c>
      <c r="V104" s="198"/>
      <c r="W104" s="199">
        <f t="shared" si="133"/>
        <v>65900</v>
      </c>
      <c r="X104" s="198"/>
      <c r="Y104" s="198"/>
      <c r="AA104" s="292">
        <f t="shared" si="106"/>
        <v>65900</v>
      </c>
    </row>
    <row r="105" spans="1:27" s="200" customFormat="1" ht="12.75" customHeight="1" x14ac:dyDescent="0.25">
      <c r="A105" s="195"/>
      <c r="B105" s="196" t="s">
        <v>14</v>
      </c>
      <c r="C105" s="197" t="s">
        <v>15</v>
      </c>
      <c r="D105" s="198"/>
      <c r="E105" s="198"/>
      <c r="F105" s="199">
        <f t="shared" si="151"/>
        <v>12950</v>
      </c>
      <c r="G105" s="199"/>
      <c r="H105" s="198">
        <v>5600</v>
      </c>
      <c r="I105" s="198"/>
      <c r="J105" s="199">
        <f t="shared" si="129"/>
        <v>5600</v>
      </c>
      <c r="K105" s="198"/>
      <c r="L105" s="198"/>
      <c r="M105" s="198">
        <v>1750</v>
      </c>
      <c r="N105" s="198"/>
      <c r="O105" s="198"/>
      <c r="P105" s="198"/>
      <c r="Q105" s="198"/>
      <c r="R105" s="198"/>
      <c r="S105" s="198"/>
      <c r="T105" s="199">
        <f t="shared" si="137"/>
        <v>1750</v>
      </c>
      <c r="U105" s="199">
        <f t="shared" si="131"/>
        <v>7350</v>
      </c>
      <c r="V105" s="198"/>
      <c r="W105" s="199">
        <f t="shared" si="133"/>
        <v>7350</v>
      </c>
      <c r="X105" s="198"/>
      <c r="Y105" s="198"/>
      <c r="AA105" s="292">
        <f t="shared" si="106"/>
        <v>7350</v>
      </c>
    </row>
    <row r="106" spans="1:27" s="190" customFormat="1" ht="12.75" customHeight="1" x14ac:dyDescent="0.25">
      <c r="A106" s="187"/>
      <c r="B106" s="187">
        <v>32</v>
      </c>
      <c r="C106" s="188"/>
      <c r="D106" s="189">
        <f t="shared" ref="D106:E106" si="159">SUM(D107+D112+D119+D129+D131)</f>
        <v>0</v>
      </c>
      <c r="E106" s="189">
        <f t="shared" si="159"/>
        <v>0</v>
      </c>
      <c r="F106" s="199">
        <f t="shared" si="151"/>
        <v>20000</v>
      </c>
      <c r="G106" s="189"/>
      <c r="H106" s="189">
        <f t="shared" ref="H106:I106" si="160">SUM(H107+H112+H119+H129+H131)</f>
        <v>10000</v>
      </c>
      <c r="I106" s="189">
        <f t="shared" si="160"/>
        <v>0</v>
      </c>
      <c r="J106" s="199">
        <f t="shared" si="129"/>
        <v>10000</v>
      </c>
      <c r="K106" s="189">
        <f t="shared" ref="K106:S106" si="161">SUM(K107+K112+K119+K129+K131)</f>
        <v>0</v>
      </c>
      <c r="L106" s="189">
        <f t="shared" si="161"/>
        <v>0</v>
      </c>
      <c r="M106" s="189">
        <f t="shared" si="161"/>
        <v>0</v>
      </c>
      <c r="N106" s="189">
        <f t="shared" si="161"/>
        <v>0</v>
      </c>
      <c r="O106" s="189">
        <f t="shared" si="161"/>
        <v>0</v>
      </c>
      <c r="P106" s="189">
        <f t="shared" si="161"/>
        <v>0</v>
      </c>
      <c r="Q106" s="189">
        <f t="shared" si="161"/>
        <v>0</v>
      </c>
      <c r="R106" s="189">
        <f t="shared" si="161"/>
        <v>0</v>
      </c>
      <c r="S106" s="189">
        <f t="shared" si="161"/>
        <v>0</v>
      </c>
      <c r="T106" s="199">
        <f t="shared" si="137"/>
        <v>0</v>
      </c>
      <c r="U106" s="199">
        <f t="shared" si="131"/>
        <v>10000</v>
      </c>
      <c r="V106" s="189">
        <f t="shared" ref="V106" si="162">SUM(V107+V112+V119+V129+V131)</f>
        <v>0</v>
      </c>
      <c r="W106" s="199">
        <f t="shared" si="133"/>
        <v>10000</v>
      </c>
      <c r="X106" s="189">
        <f>+W106*102%</f>
        <v>10200</v>
      </c>
      <c r="Y106" s="189">
        <f>+X106</f>
        <v>10200</v>
      </c>
      <c r="AA106" s="292">
        <f t="shared" si="106"/>
        <v>10000</v>
      </c>
    </row>
    <row r="107" spans="1:27" s="190" customFormat="1" ht="12.75" customHeight="1" x14ac:dyDescent="0.25">
      <c r="A107" s="187"/>
      <c r="B107" s="187">
        <v>321</v>
      </c>
      <c r="C107" s="188"/>
      <c r="D107" s="189">
        <f t="shared" ref="D107:E107" si="163">SUM(D108+D109+D110+D111)</f>
        <v>0</v>
      </c>
      <c r="E107" s="189">
        <f t="shared" si="163"/>
        <v>0</v>
      </c>
      <c r="F107" s="199">
        <f t="shared" si="151"/>
        <v>0</v>
      </c>
      <c r="G107" s="189"/>
      <c r="H107" s="189">
        <f t="shared" ref="H107:I107" si="164">SUM(H108+H109+H110+H111)</f>
        <v>0</v>
      </c>
      <c r="I107" s="189">
        <f t="shared" si="164"/>
        <v>0</v>
      </c>
      <c r="J107" s="199">
        <f t="shared" si="129"/>
        <v>0</v>
      </c>
      <c r="K107" s="189">
        <f t="shared" ref="K107:S107" si="165">SUM(K108+K109+K110+K111)</f>
        <v>0</v>
      </c>
      <c r="L107" s="189">
        <f t="shared" si="165"/>
        <v>0</v>
      </c>
      <c r="M107" s="189">
        <f t="shared" si="165"/>
        <v>0</v>
      </c>
      <c r="N107" s="189">
        <f t="shared" si="165"/>
        <v>0</v>
      </c>
      <c r="O107" s="189">
        <f t="shared" si="165"/>
        <v>0</v>
      </c>
      <c r="P107" s="189">
        <f t="shared" si="165"/>
        <v>0</v>
      </c>
      <c r="Q107" s="189">
        <f t="shared" si="165"/>
        <v>0</v>
      </c>
      <c r="R107" s="189">
        <f t="shared" si="165"/>
        <v>0</v>
      </c>
      <c r="S107" s="189">
        <f t="shared" si="165"/>
        <v>0</v>
      </c>
      <c r="T107" s="199">
        <f t="shared" si="137"/>
        <v>0</v>
      </c>
      <c r="U107" s="199">
        <f t="shared" si="131"/>
        <v>0</v>
      </c>
      <c r="V107" s="189">
        <f t="shared" ref="V107" si="166">SUM(V108+V109+V110+V111)</f>
        <v>0</v>
      </c>
      <c r="W107" s="199">
        <f t="shared" si="133"/>
        <v>0</v>
      </c>
      <c r="X107" s="189">
        <f t="shared" ref="X107:Y107" si="167">SUM(X108+X109+X110+X111)</f>
        <v>0</v>
      </c>
      <c r="Y107" s="189">
        <f t="shared" si="167"/>
        <v>0</v>
      </c>
      <c r="AA107" s="292">
        <f t="shared" si="106"/>
        <v>0</v>
      </c>
    </row>
    <row r="108" spans="1:27" s="200" customFormat="1" hidden="1" x14ac:dyDescent="0.25">
      <c r="A108" s="195"/>
      <c r="B108" s="196" t="s">
        <v>16</v>
      </c>
      <c r="C108" s="197" t="s">
        <v>17</v>
      </c>
      <c r="D108" s="198"/>
      <c r="E108" s="198"/>
      <c r="F108" s="199">
        <f t="shared" si="151"/>
        <v>0</v>
      </c>
      <c r="G108" s="199"/>
      <c r="H108" s="198"/>
      <c r="I108" s="198"/>
      <c r="J108" s="199">
        <f t="shared" si="129"/>
        <v>0</v>
      </c>
      <c r="K108" s="198"/>
      <c r="L108" s="198"/>
      <c r="M108" s="198"/>
      <c r="N108" s="198"/>
      <c r="O108" s="198"/>
      <c r="P108" s="198"/>
      <c r="Q108" s="198"/>
      <c r="R108" s="198"/>
      <c r="S108" s="198"/>
      <c r="T108" s="199">
        <f t="shared" si="137"/>
        <v>0</v>
      </c>
      <c r="U108" s="199">
        <f t="shared" si="131"/>
        <v>0</v>
      </c>
      <c r="V108" s="198"/>
      <c r="W108" s="199">
        <f t="shared" si="133"/>
        <v>0</v>
      </c>
      <c r="X108" s="198"/>
      <c r="Y108" s="198"/>
      <c r="AA108" s="292">
        <f t="shared" si="106"/>
        <v>0</v>
      </c>
    </row>
    <row r="109" spans="1:27" s="200" customFormat="1" hidden="1" x14ac:dyDescent="0.25">
      <c r="A109" s="195"/>
      <c r="B109" s="196" t="s">
        <v>18</v>
      </c>
      <c r="C109" s="197" t="s">
        <v>19</v>
      </c>
      <c r="D109" s="198"/>
      <c r="E109" s="198"/>
      <c r="F109" s="199">
        <f t="shared" si="151"/>
        <v>0</v>
      </c>
      <c r="G109" s="199"/>
      <c r="H109" s="198">
        <v>0</v>
      </c>
      <c r="I109" s="198"/>
      <c r="J109" s="199">
        <f t="shared" si="129"/>
        <v>0</v>
      </c>
      <c r="K109" s="198"/>
      <c r="L109" s="198"/>
      <c r="M109" s="198"/>
      <c r="N109" s="198"/>
      <c r="O109" s="198"/>
      <c r="P109" s="198"/>
      <c r="Q109" s="198"/>
      <c r="R109" s="198"/>
      <c r="S109" s="198"/>
      <c r="T109" s="199">
        <f t="shared" si="137"/>
        <v>0</v>
      </c>
      <c r="U109" s="199">
        <f t="shared" si="131"/>
        <v>0</v>
      </c>
      <c r="V109" s="198"/>
      <c r="W109" s="199">
        <f t="shared" si="133"/>
        <v>0</v>
      </c>
      <c r="X109" s="198"/>
      <c r="Y109" s="198"/>
      <c r="AA109" s="292">
        <f t="shared" si="106"/>
        <v>0</v>
      </c>
    </row>
    <row r="110" spans="1:27" s="200" customFormat="1" hidden="1" x14ac:dyDescent="0.25">
      <c r="A110" s="195"/>
      <c r="B110" s="196" t="s">
        <v>20</v>
      </c>
      <c r="C110" s="197" t="s">
        <v>21</v>
      </c>
      <c r="D110" s="198"/>
      <c r="E110" s="198"/>
      <c r="F110" s="199">
        <f t="shared" si="151"/>
        <v>0</v>
      </c>
      <c r="G110" s="199"/>
      <c r="H110" s="198"/>
      <c r="I110" s="198"/>
      <c r="J110" s="199">
        <f t="shared" si="129"/>
        <v>0</v>
      </c>
      <c r="K110" s="198"/>
      <c r="L110" s="198"/>
      <c r="M110" s="198"/>
      <c r="N110" s="198"/>
      <c r="O110" s="198"/>
      <c r="P110" s="198"/>
      <c r="Q110" s="198"/>
      <c r="R110" s="198"/>
      <c r="S110" s="198"/>
      <c r="T110" s="199">
        <f t="shared" si="137"/>
        <v>0</v>
      </c>
      <c r="U110" s="199">
        <f t="shared" si="131"/>
        <v>0</v>
      </c>
      <c r="V110" s="198"/>
      <c r="W110" s="199">
        <f t="shared" si="133"/>
        <v>0</v>
      </c>
      <c r="X110" s="198"/>
      <c r="Y110" s="198"/>
      <c r="AA110" s="292">
        <f t="shared" si="106"/>
        <v>0</v>
      </c>
    </row>
    <row r="111" spans="1:27" s="200" customFormat="1" hidden="1" x14ac:dyDescent="0.25">
      <c r="A111" s="195"/>
      <c r="B111" s="195">
        <v>3214</v>
      </c>
      <c r="C111" s="197" t="s">
        <v>22</v>
      </c>
      <c r="D111" s="198"/>
      <c r="E111" s="198"/>
      <c r="F111" s="199">
        <f t="shared" si="151"/>
        <v>0</v>
      </c>
      <c r="G111" s="199"/>
      <c r="H111" s="198"/>
      <c r="I111" s="198"/>
      <c r="J111" s="199">
        <f t="shared" si="129"/>
        <v>0</v>
      </c>
      <c r="K111" s="198"/>
      <c r="L111" s="198"/>
      <c r="M111" s="198"/>
      <c r="N111" s="198"/>
      <c r="O111" s="198"/>
      <c r="P111" s="198"/>
      <c r="Q111" s="198"/>
      <c r="R111" s="198"/>
      <c r="S111" s="198"/>
      <c r="T111" s="199">
        <f t="shared" si="137"/>
        <v>0</v>
      </c>
      <c r="U111" s="199">
        <f t="shared" si="131"/>
        <v>0</v>
      </c>
      <c r="V111" s="198"/>
      <c r="W111" s="199">
        <f t="shared" si="133"/>
        <v>0</v>
      </c>
      <c r="X111" s="198"/>
      <c r="Y111" s="198"/>
      <c r="AA111" s="292">
        <f t="shared" si="106"/>
        <v>0</v>
      </c>
    </row>
    <row r="112" spans="1:27" s="190" customFormat="1" x14ac:dyDescent="0.25">
      <c r="A112" s="187"/>
      <c r="B112" s="187">
        <v>322</v>
      </c>
      <c r="C112" s="188"/>
      <c r="D112" s="189">
        <f t="shared" ref="D112:E112" si="168">SUM(D113+D114+D115+D116+D117+D118)</f>
        <v>0</v>
      </c>
      <c r="E112" s="189">
        <f t="shared" si="168"/>
        <v>0</v>
      </c>
      <c r="F112" s="199">
        <f t="shared" si="151"/>
        <v>20000</v>
      </c>
      <c r="G112" s="189"/>
      <c r="H112" s="189">
        <f t="shared" ref="H112:I112" si="169">SUM(H113+H114+H115+H116+H117+H118)</f>
        <v>10000</v>
      </c>
      <c r="I112" s="189">
        <f t="shared" si="169"/>
        <v>0</v>
      </c>
      <c r="J112" s="199">
        <f t="shared" si="129"/>
        <v>10000</v>
      </c>
      <c r="K112" s="189">
        <f t="shared" ref="K112:S112" si="170">SUM(K113+K114+K115+K116+K117+K118)</f>
        <v>0</v>
      </c>
      <c r="L112" s="189">
        <f t="shared" si="170"/>
        <v>0</v>
      </c>
      <c r="M112" s="189">
        <f t="shared" si="170"/>
        <v>0</v>
      </c>
      <c r="N112" s="189">
        <f t="shared" si="170"/>
        <v>0</v>
      </c>
      <c r="O112" s="189">
        <f t="shared" si="170"/>
        <v>0</v>
      </c>
      <c r="P112" s="189">
        <f t="shared" si="170"/>
        <v>0</v>
      </c>
      <c r="Q112" s="189">
        <f t="shared" si="170"/>
        <v>0</v>
      </c>
      <c r="R112" s="189">
        <f t="shared" si="170"/>
        <v>0</v>
      </c>
      <c r="S112" s="189">
        <f t="shared" si="170"/>
        <v>0</v>
      </c>
      <c r="T112" s="199">
        <f t="shared" si="137"/>
        <v>0</v>
      </c>
      <c r="U112" s="199">
        <f t="shared" si="131"/>
        <v>10000</v>
      </c>
      <c r="V112" s="189">
        <f t="shared" ref="V112" si="171">SUM(V113+V114+V115+V116+V117+V118)</f>
        <v>0</v>
      </c>
      <c r="W112" s="199">
        <f t="shared" si="133"/>
        <v>10000</v>
      </c>
      <c r="X112" s="189">
        <f t="shared" ref="X112:Y112" si="172">SUM(X113+X114+X115+X116+X117+X118)</f>
        <v>0</v>
      </c>
      <c r="Y112" s="189">
        <f t="shared" si="172"/>
        <v>0</v>
      </c>
      <c r="AA112" s="292">
        <f t="shared" si="106"/>
        <v>10000</v>
      </c>
    </row>
    <row r="113" spans="1:27" s="200" customFormat="1" x14ac:dyDescent="0.25">
      <c r="A113" s="195"/>
      <c r="B113" s="196" t="s">
        <v>23</v>
      </c>
      <c r="C113" s="197" t="s">
        <v>24</v>
      </c>
      <c r="D113" s="198"/>
      <c r="E113" s="198"/>
      <c r="F113" s="199">
        <f t="shared" si="151"/>
        <v>20000</v>
      </c>
      <c r="G113" s="199"/>
      <c r="H113" s="198">
        <v>10000</v>
      </c>
      <c r="I113" s="198"/>
      <c r="J113" s="199">
        <f t="shared" si="129"/>
        <v>10000</v>
      </c>
      <c r="K113" s="198"/>
      <c r="L113" s="198"/>
      <c r="M113" s="198"/>
      <c r="N113" s="198"/>
      <c r="O113" s="198"/>
      <c r="P113" s="198"/>
      <c r="Q113" s="198"/>
      <c r="R113" s="198"/>
      <c r="S113" s="198"/>
      <c r="T113" s="199">
        <f t="shared" si="137"/>
        <v>0</v>
      </c>
      <c r="U113" s="199">
        <f t="shared" si="131"/>
        <v>10000</v>
      </c>
      <c r="V113" s="198"/>
      <c r="W113" s="199">
        <f t="shared" si="133"/>
        <v>10000</v>
      </c>
      <c r="X113" s="198"/>
      <c r="Y113" s="198"/>
      <c r="AA113" s="292">
        <f t="shared" si="106"/>
        <v>10000</v>
      </c>
    </row>
    <row r="114" spans="1:27" s="200" customFormat="1" hidden="1" x14ac:dyDescent="0.25">
      <c r="A114" s="195"/>
      <c r="B114" s="196" t="s">
        <v>25</v>
      </c>
      <c r="C114" s="197" t="s">
        <v>26</v>
      </c>
      <c r="D114" s="198"/>
      <c r="E114" s="198"/>
      <c r="F114" s="199">
        <f t="shared" si="151"/>
        <v>0</v>
      </c>
      <c r="G114" s="199"/>
      <c r="H114" s="198"/>
      <c r="I114" s="198"/>
      <c r="J114" s="199">
        <f t="shared" si="129"/>
        <v>0</v>
      </c>
      <c r="K114" s="198"/>
      <c r="L114" s="198"/>
      <c r="M114" s="198"/>
      <c r="N114" s="198"/>
      <c r="O114" s="198"/>
      <c r="P114" s="198"/>
      <c r="Q114" s="198"/>
      <c r="R114" s="198"/>
      <c r="S114" s="198"/>
      <c r="T114" s="199">
        <f t="shared" si="137"/>
        <v>0</v>
      </c>
      <c r="U114" s="199">
        <f t="shared" si="131"/>
        <v>0</v>
      </c>
      <c r="V114" s="198"/>
      <c r="W114" s="199">
        <f t="shared" si="133"/>
        <v>0</v>
      </c>
      <c r="X114" s="198"/>
      <c r="Y114" s="198"/>
      <c r="AA114" s="292">
        <f t="shared" si="106"/>
        <v>0</v>
      </c>
    </row>
    <row r="115" spans="1:27" s="200" customFormat="1" hidden="1" x14ac:dyDescent="0.25">
      <c r="A115" s="195"/>
      <c r="B115" s="196" t="s">
        <v>27</v>
      </c>
      <c r="C115" s="197" t="s">
        <v>28</v>
      </c>
      <c r="D115" s="198"/>
      <c r="E115" s="198"/>
      <c r="F115" s="199">
        <f t="shared" si="151"/>
        <v>0</v>
      </c>
      <c r="G115" s="199"/>
      <c r="H115" s="198"/>
      <c r="I115" s="198"/>
      <c r="J115" s="199">
        <f t="shared" si="129"/>
        <v>0</v>
      </c>
      <c r="K115" s="198"/>
      <c r="L115" s="198"/>
      <c r="M115" s="198"/>
      <c r="N115" s="198"/>
      <c r="O115" s="198"/>
      <c r="P115" s="198"/>
      <c r="Q115" s="198"/>
      <c r="R115" s="198"/>
      <c r="S115" s="198"/>
      <c r="T115" s="199">
        <f t="shared" si="137"/>
        <v>0</v>
      </c>
      <c r="U115" s="199">
        <f t="shared" si="131"/>
        <v>0</v>
      </c>
      <c r="V115" s="198"/>
      <c r="W115" s="199">
        <f t="shared" si="133"/>
        <v>0</v>
      </c>
      <c r="X115" s="198"/>
      <c r="Y115" s="198"/>
      <c r="AA115" s="292">
        <f t="shared" si="106"/>
        <v>0</v>
      </c>
    </row>
    <row r="116" spans="1:27" s="200" customFormat="1" hidden="1" x14ac:dyDescent="0.25">
      <c r="A116" s="195"/>
      <c r="B116" s="196" t="s">
        <v>29</v>
      </c>
      <c r="C116" s="197" t="s">
        <v>30</v>
      </c>
      <c r="D116" s="198"/>
      <c r="E116" s="198"/>
      <c r="F116" s="199">
        <f t="shared" si="151"/>
        <v>0</v>
      </c>
      <c r="G116" s="199"/>
      <c r="H116" s="198"/>
      <c r="I116" s="198"/>
      <c r="J116" s="199">
        <f t="shared" si="129"/>
        <v>0</v>
      </c>
      <c r="K116" s="198"/>
      <c r="L116" s="198"/>
      <c r="M116" s="198"/>
      <c r="N116" s="198"/>
      <c r="O116" s="198"/>
      <c r="P116" s="198"/>
      <c r="Q116" s="198"/>
      <c r="R116" s="198"/>
      <c r="S116" s="198"/>
      <c r="T116" s="199">
        <f t="shared" si="137"/>
        <v>0</v>
      </c>
      <c r="U116" s="199">
        <f t="shared" si="131"/>
        <v>0</v>
      </c>
      <c r="V116" s="198"/>
      <c r="W116" s="199">
        <f t="shared" si="133"/>
        <v>0</v>
      </c>
      <c r="X116" s="198"/>
      <c r="Y116" s="198"/>
      <c r="AA116" s="292">
        <f t="shared" si="106"/>
        <v>0</v>
      </c>
    </row>
    <row r="117" spans="1:27" s="200" customFormat="1" hidden="1" x14ac:dyDescent="0.25">
      <c r="A117" s="195"/>
      <c r="B117" s="196" t="s">
        <v>31</v>
      </c>
      <c r="C117" s="197" t="s">
        <v>32</v>
      </c>
      <c r="D117" s="198"/>
      <c r="E117" s="198"/>
      <c r="F117" s="199">
        <f t="shared" si="151"/>
        <v>0</v>
      </c>
      <c r="G117" s="199"/>
      <c r="H117" s="198"/>
      <c r="I117" s="198"/>
      <c r="J117" s="199">
        <f t="shared" si="129"/>
        <v>0</v>
      </c>
      <c r="K117" s="198"/>
      <c r="L117" s="198"/>
      <c r="M117" s="198"/>
      <c r="N117" s="198"/>
      <c r="O117" s="198"/>
      <c r="P117" s="198"/>
      <c r="Q117" s="198"/>
      <c r="R117" s="198"/>
      <c r="S117" s="198"/>
      <c r="T117" s="199">
        <f t="shared" si="137"/>
        <v>0</v>
      </c>
      <c r="U117" s="199">
        <f t="shared" si="131"/>
        <v>0</v>
      </c>
      <c r="V117" s="198"/>
      <c r="W117" s="199">
        <f t="shared" si="133"/>
        <v>0</v>
      </c>
      <c r="X117" s="198"/>
      <c r="Y117" s="198"/>
      <c r="AA117" s="292">
        <f t="shared" si="106"/>
        <v>0</v>
      </c>
    </row>
    <row r="118" spans="1:27" s="200" customFormat="1" hidden="1" x14ac:dyDescent="0.25">
      <c r="A118" s="195"/>
      <c r="B118" s="202" t="s">
        <v>33</v>
      </c>
      <c r="C118" s="197" t="s">
        <v>34</v>
      </c>
      <c r="D118" s="198"/>
      <c r="E118" s="198"/>
      <c r="F118" s="199">
        <f t="shared" si="151"/>
        <v>0</v>
      </c>
      <c r="G118" s="199"/>
      <c r="H118" s="198"/>
      <c r="I118" s="198"/>
      <c r="J118" s="199">
        <f t="shared" si="129"/>
        <v>0</v>
      </c>
      <c r="K118" s="198"/>
      <c r="L118" s="198"/>
      <c r="M118" s="198"/>
      <c r="N118" s="198"/>
      <c r="O118" s="198"/>
      <c r="P118" s="198"/>
      <c r="Q118" s="198"/>
      <c r="R118" s="198"/>
      <c r="S118" s="198"/>
      <c r="T118" s="199">
        <f t="shared" si="137"/>
        <v>0</v>
      </c>
      <c r="U118" s="199">
        <f t="shared" si="131"/>
        <v>0</v>
      </c>
      <c r="V118" s="198"/>
      <c r="W118" s="199">
        <f t="shared" si="133"/>
        <v>0</v>
      </c>
      <c r="X118" s="198"/>
      <c r="Y118" s="198"/>
      <c r="AA118" s="292">
        <f t="shared" si="106"/>
        <v>0</v>
      </c>
    </row>
    <row r="119" spans="1:27" s="190" customFormat="1" hidden="1" x14ac:dyDescent="0.25">
      <c r="A119" s="187"/>
      <c r="B119" s="187">
        <v>323</v>
      </c>
      <c r="C119" s="188"/>
      <c r="D119" s="189">
        <f t="shared" ref="D119:E119" si="173">SUM(D120+D121+D122+D123+D124+D125+D126+D127+D128)</f>
        <v>0</v>
      </c>
      <c r="E119" s="189">
        <f t="shared" si="173"/>
        <v>0</v>
      </c>
      <c r="F119" s="199">
        <f t="shared" si="151"/>
        <v>0</v>
      </c>
      <c r="G119" s="189"/>
      <c r="H119" s="189">
        <f t="shared" ref="H119:I119" si="174">SUM(H120+H121+H122+H123+H124+H125+H126+H127+H128)</f>
        <v>0</v>
      </c>
      <c r="I119" s="189">
        <f t="shared" si="174"/>
        <v>0</v>
      </c>
      <c r="J119" s="199">
        <f t="shared" si="129"/>
        <v>0</v>
      </c>
      <c r="K119" s="189">
        <f t="shared" ref="K119:S119" si="175">SUM(K120+K121+K122+K123+K124+K125+K126+K127+K128)</f>
        <v>0</v>
      </c>
      <c r="L119" s="189">
        <f t="shared" si="175"/>
        <v>0</v>
      </c>
      <c r="M119" s="189">
        <f t="shared" si="175"/>
        <v>0</v>
      </c>
      <c r="N119" s="189">
        <f t="shared" si="175"/>
        <v>0</v>
      </c>
      <c r="O119" s="189">
        <f t="shared" si="175"/>
        <v>0</v>
      </c>
      <c r="P119" s="189">
        <f t="shared" si="175"/>
        <v>0</v>
      </c>
      <c r="Q119" s="189">
        <f t="shared" si="175"/>
        <v>0</v>
      </c>
      <c r="R119" s="189">
        <f t="shared" si="175"/>
        <v>0</v>
      </c>
      <c r="S119" s="189">
        <f t="shared" si="175"/>
        <v>0</v>
      </c>
      <c r="T119" s="199">
        <f t="shared" si="137"/>
        <v>0</v>
      </c>
      <c r="U119" s="199">
        <f t="shared" si="131"/>
        <v>0</v>
      </c>
      <c r="V119" s="189">
        <f t="shared" ref="V119" si="176">SUM(V120+V121+V122+V123+V124+V125+V126+V127+V128)</f>
        <v>0</v>
      </c>
      <c r="W119" s="199">
        <f t="shared" si="133"/>
        <v>0</v>
      </c>
      <c r="X119" s="189">
        <f t="shared" ref="X119:Y119" si="177">SUM(X120+X121+X122+X123+X124+X125+X126+X127+X128)</f>
        <v>0</v>
      </c>
      <c r="Y119" s="189">
        <f t="shared" si="177"/>
        <v>0</v>
      </c>
      <c r="AA119" s="292">
        <f t="shared" si="106"/>
        <v>0</v>
      </c>
    </row>
    <row r="120" spans="1:27" s="200" customFormat="1" hidden="1" x14ac:dyDescent="0.25">
      <c r="A120" s="195"/>
      <c r="B120" s="196" t="s">
        <v>35</v>
      </c>
      <c r="C120" s="197" t="s">
        <v>36</v>
      </c>
      <c r="D120" s="198"/>
      <c r="E120" s="198"/>
      <c r="F120" s="199">
        <f t="shared" si="151"/>
        <v>0</v>
      </c>
      <c r="G120" s="199"/>
      <c r="H120" s="198"/>
      <c r="I120" s="198"/>
      <c r="J120" s="199">
        <f t="shared" si="129"/>
        <v>0</v>
      </c>
      <c r="K120" s="198"/>
      <c r="L120" s="198"/>
      <c r="M120" s="198"/>
      <c r="N120" s="198"/>
      <c r="O120" s="198"/>
      <c r="P120" s="198"/>
      <c r="Q120" s="198"/>
      <c r="R120" s="198"/>
      <c r="S120" s="198"/>
      <c r="T120" s="199">
        <f t="shared" si="137"/>
        <v>0</v>
      </c>
      <c r="U120" s="199">
        <f t="shared" si="131"/>
        <v>0</v>
      </c>
      <c r="V120" s="198"/>
      <c r="W120" s="199">
        <f t="shared" si="133"/>
        <v>0</v>
      </c>
      <c r="X120" s="198"/>
      <c r="Y120" s="198"/>
      <c r="AA120" s="292">
        <f t="shared" si="106"/>
        <v>0</v>
      </c>
    </row>
    <row r="121" spans="1:27" s="200" customFormat="1" hidden="1" x14ac:dyDescent="0.25">
      <c r="A121" s="195"/>
      <c r="B121" s="196" t="s">
        <v>37</v>
      </c>
      <c r="C121" s="197" t="s">
        <v>38</v>
      </c>
      <c r="D121" s="198"/>
      <c r="E121" s="198"/>
      <c r="F121" s="199">
        <f t="shared" si="151"/>
        <v>0</v>
      </c>
      <c r="G121" s="199"/>
      <c r="H121" s="198"/>
      <c r="I121" s="198"/>
      <c r="J121" s="199">
        <f t="shared" si="129"/>
        <v>0</v>
      </c>
      <c r="K121" s="198"/>
      <c r="L121" s="198"/>
      <c r="M121" s="198"/>
      <c r="N121" s="198"/>
      <c r="O121" s="198"/>
      <c r="P121" s="198"/>
      <c r="Q121" s="198"/>
      <c r="R121" s="198"/>
      <c r="S121" s="198"/>
      <c r="T121" s="199">
        <f t="shared" si="137"/>
        <v>0</v>
      </c>
      <c r="U121" s="199">
        <f t="shared" si="131"/>
        <v>0</v>
      </c>
      <c r="V121" s="198"/>
      <c r="W121" s="199">
        <f t="shared" si="133"/>
        <v>0</v>
      </c>
      <c r="X121" s="198"/>
      <c r="Y121" s="198"/>
      <c r="AA121" s="292">
        <f t="shared" si="106"/>
        <v>0</v>
      </c>
    </row>
    <row r="122" spans="1:27" s="200" customFormat="1" hidden="1" x14ac:dyDescent="0.25">
      <c r="A122" s="195"/>
      <c r="B122" s="196" t="s">
        <v>39</v>
      </c>
      <c r="C122" s="197" t="s">
        <v>40</v>
      </c>
      <c r="D122" s="198"/>
      <c r="E122" s="198"/>
      <c r="F122" s="199">
        <f t="shared" si="151"/>
        <v>0</v>
      </c>
      <c r="G122" s="199"/>
      <c r="H122" s="198"/>
      <c r="I122" s="198"/>
      <c r="J122" s="199">
        <f t="shared" si="129"/>
        <v>0</v>
      </c>
      <c r="K122" s="198"/>
      <c r="L122" s="198"/>
      <c r="M122" s="198"/>
      <c r="N122" s="198"/>
      <c r="O122" s="198"/>
      <c r="P122" s="198"/>
      <c r="Q122" s="198"/>
      <c r="R122" s="198"/>
      <c r="S122" s="198"/>
      <c r="T122" s="199">
        <f t="shared" si="137"/>
        <v>0</v>
      </c>
      <c r="U122" s="199">
        <f t="shared" si="131"/>
        <v>0</v>
      </c>
      <c r="V122" s="198"/>
      <c r="W122" s="199">
        <f t="shared" si="133"/>
        <v>0</v>
      </c>
      <c r="X122" s="198"/>
      <c r="Y122" s="198"/>
      <c r="AA122" s="292">
        <f t="shared" si="106"/>
        <v>0</v>
      </c>
    </row>
    <row r="123" spans="1:27" s="200" customFormat="1" hidden="1" x14ac:dyDescent="0.25">
      <c r="A123" s="195"/>
      <c r="B123" s="196" t="s">
        <v>41</v>
      </c>
      <c r="C123" s="197" t="s">
        <v>42</v>
      </c>
      <c r="D123" s="198"/>
      <c r="E123" s="198"/>
      <c r="F123" s="199">
        <f t="shared" si="151"/>
        <v>0</v>
      </c>
      <c r="G123" s="199"/>
      <c r="H123" s="198"/>
      <c r="I123" s="198"/>
      <c r="J123" s="199">
        <f t="shared" si="129"/>
        <v>0</v>
      </c>
      <c r="K123" s="198"/>
      <c r="L123" s="198"/>
      <c r="M123" s="198"/>
      <c r="N123" s="198"/>
      <c r="O123" s="198"/>
      <c r="P123" s="198"/>
      <c r="Q123" s="198"/>
      <c r="R123" s="198"/>
      <c r="S123" s="198"/>
      <c r="T123" s="199">
        <f t="shared" si="137"/>
        <v>0</v>
      </c>
      <c r="U123" s="199">
        <f t="shared" si="131"/>
        <v>0</v>
      </c>
      <c r="V123" s="198"/>
      <c r="W123" s="199">
        <f t="shared" si="133"/>
        <v>0</v>
      </c>
      <c r="X123" s="198"/>
      <c r="Y123" s="198"/>
      <c r="AA123" s="292">
        <f t="shared" si="106"/>
        <v>0</v>
      </c>
    </row>
    <row r="124" spans="1:27" s="200" customFormat="1" hidden="1" x14ac:dyDescent="0.25">
      <c r="A124" s="195"/>
      <c r="B124" s="196" t="s">
        <v>43</v>
      </c>
      <c r="C124" s="197" t="s">
        <v>44</v>
      </c>
      <c r="D124" s="198"/>
      <c r="E124" s="198"/>
      <c r="F124" s="199">
        <f t="shared" si="151"/>
        <v>0</v>
      </c>
      <c r="G124" s="199"/>
      <c r="H124" s="198"/>
      <c r="I124" s="198"/>
      <c r="J124" s="199">
        <f t="shared" si="129"/>
        <v>0</v>
      </c>
      <c r="K124" s="198"/>
      <c r="L124" s="198"/>
      <c r="M124" s="198"/>
      <c r="N124" s="198"/>
      <c r="O124" s="198"/>
      <c r="P124" s="198"/>
      <c r="Q124" s="198"/>
      <c r="R124" s="198"/>
      <c r="S124" s="198"/>
      <c r="T124" s="199">
        <f t="shared" si="137"/>
        <v>0</v>
      </c>
      <c r="U124" s="199">
        <f t="shared" si="131"/>
        <v>0</v>
      </c>
      <c r="V124" s="198"/>
      <c r="W124" s="199">
        <f t="shared" si="133"/>
        <v>0</v>
      </c>
      <c r="X124" s="198"/>
      <c r="Y124" s="198"/>
      <c r="AA124" s="292">
        <f t="shared" si="106"/>
        <v>0</v>
      </c>
    </row>
    <row r="125" spans="1:27" s="200" customFormat="1" hidden="1" x14ac:dyDescent="0.25">
      <c r="A125" s="195"/>
      <c r="B125" s="196" t="s">
        <v>45</v>
      </c>
      <c r="C125" s="197" t="s">
        <v>46</v>
      </c>
      <c r="D125" s="198"/>
      <c r="E125" s="198"/>
      <c r="F125" s="199">
        <f t="shared" si="151"/>
        <v>0</v>
      </c>
      <c r="G125" s="199"/>
      <c r="H125" s="198"/>
      <c r="I125" s="198"/>
      <c r="J125" s="199">
        <f t="shared" si="129"/>
        <v>0</v>
      </c>
      <c r="K125" s="198"/>
      <c r="L125" s="198"/>
      <c r="M125" s="198"/>
      <c r="N125" s="198"/>
      <c r="O125" s="198"/>
      <c r="P125" s="198"/>
      <c r="Q125" s="198"/>
      <c r="R125" s="198"/>
      <c r="S125" s="198"/>
      <c r="T125" s="199">
        <f t="shared" si="137"/>
        <v>0</v>
      </c>
      <c r="U125" s="199">
        <f t="shared" si="131"/>
        <v>0</v>
      </c>
      <c r="V125" s="198"/>
      <c r="W125" s="199">
        <f t="shared" si="133"/>
        <v>0</v>
      </c>
      <c r="X125" s="198"/>
      <c r="Y125" s="198"/>
      <c r="AA125" s="292">
        <f t="shared" si="106"/>
        <v>0</v>
      </c>
    </row>
    <row r="126" spans="1:27" s="200" customFormat="1" hidden="1" x14ac:dyDescent="0.25">
      <c r="A126" s="195"/>
      <c r="B126" s="196" t="s">
        <v>47</v>
      </c>
      <c r="C126" s="197" t="s">
        <v>48</v>
      </c>
      <c r="D126" s="198"/>
      <c r="E126" s="198"/>
      <c r="F126" s="199">
        <f t="shared" si="151"/>
        <v>0</v>
      </c>
      <c r="G126" s="199"/>
      <c r="H126" s="198"/>
      <c r="I126" s="198"/>
      <c r="J126" s="199">
        <f t="shared" si="129"/>
        <v>0</v>
      </c>
      <c r="K126" s="198"/>
      <c r="L126" s="198"/>
      <c r="M126" s="198"/>
      <c r="N126" s="198"/>
      <c r="O126" s="198"/>
      <c r="P126" s="198"/>
      <c r="Q126" s="198"/>
      <c r="R126" s="198"/>
      <c r="S126" s="198"/>
      <c r="T126" s="199">
        <f t="shared" si="137"/>
        <v>0</v>
      </c>
      <c r="U126" s="199">
        <f t="shared" si="131"/>
        <v>0</v>
      </c>
      <c r="V126" s="198"/>
      <c r="W126" s="199">
        <f t="shared" si="133"/>
        <v>0</v>
      </c>
      <c r="X126" s="198"/>
      <c r="Y126" s="198"/>
      <c r="AA126" s="292">
        <f t="shared" si="106"/>
        <v>0</v>
      </c>
    </row>
    <row r="127" spans="1:27" s="200" customFormat="1" hidden="1" x14ac:dyDescent="0.25">
      <c r="A127" s="195"/>
      <c r="B127" s="196" t="s">
        <v>49</v>
      </c>
      <c r="C127" s="197" t="s">
        <v>50</v>
      </c>
      <c r="D127" s="198"/>
      <c r="E127" s="198"/>
      <c r="F127" s="199">
        <f t="shared" si="151"/>
        <v>0</v>
      </c>
      <c r="G127" s="199"/>
      <c r="H127" s="198"/>
      <c r="I127" s="198"/>
      <c r="J127" s="199">
        <f t="shared" si="129"/>
        <v>0</v>
      </c>
      <c r="K127" s="198"/>
      <c r="L127" s="198"/>
      <c r="M127" s="198"/>
      <c r="N127" s="198"/>
      <c r="O127" s="198"/>
      <c r="P127" s="198"/>
      <c r="Q127" s="198"/>
      <c r="R127" s="198"/>
      <c r="S127" s="198"/>
      <c r="T127" s="199">
        <f t="shared" si="137"/>
        <v>0</v>
      </c>
      <c r="U127" s="199">
        <f t="shared" si="131"/>
        <v>0</v>
      </c>
      <c r="V127" s="198"/>
      <c r="W127" s="199">
        <f t="shared" si="133"/>
        <v>0</v>
      </c>
      <c r="X127" s="198"/>
      <c r="Y127" s="198"/>
      <c r="AA127" s="292">
        <f t="shared" si="106"/>
        <v>0</v>
      </c>
    </row>
    <row r="128" spans="1:27" s="200" customFormat="1" hidden="1" x14ac:dyDescent="0.25">
      <c r="A128" s="195"/>
      <c r="B128" s="196" t="s">
        <v>51</v>
      </c>
      <c r="C128" s="197" t="s">
        <v>52</v>
      </c>
      <c r="D128" s="198"/>
      <c r="E128" s="198"/>
      <c r="F128" s="199">
        <f t="shared" si="151"/>
        <v>0</v>
      </c>
      <c r="G128" s="199"/>
      <c r="H128" s="198"/>
      <c r="I128" s="198"/>
      <c r="J128" s="199">
        <f t="shared" si="129"/>
        <v>0</v>
      </c>
      <c r="K128" s="198"/>
      <c r="L128" s="198"/>
      <c r="M128" s="198"/>
      <c r="N128" s="198"/>
      <c r="O128" s="198"/>
      <c r="P128" s="198"/>
      <c r="Q128" s="198"/>
      <c r="R128" s="198"/>
      <c r="S128" s="198"/>
      <c r="T128" s="199">
        <f t="shared" si="137"/>
        <v>0</v>
      </c>
      <c r="U128" s="199">
        <f t="shared" si="131"/>
        <v>0</v>
      </c>
      <c r="V128" s="198"/>
      <c r="W128" s="199">
        <f t="shared" si="133"/>
        <v>0</v>
      </c>
      <c r="X128" s="198"/>
      <c r="Y128" s="198"/>
      <c r="AA128" s="292">
        <f t="shared" si="106"/>
        <v>0</v>
      </c>
    </row>
    <row r="129" spans="1:27" s="190" customFormat="1" hidden="1" x14ac:dyDescent="0.25">
      <c r="A129" s="187"/>
      <c r="B129" s="187">
        <v>324</v>
      </c>
      <c r="C129" s="188"/>
      <c r="D129" s="189">
        <f>SUM(D130)</f>
        <v>0</v>
      </c>
      <c r="E129" s="189">
        <f t="shared" ref="E129:V129" si="178">SUM(E130)</f>
        <v>0</v>
      </c>
      <c r="F129" s="199">
        <f t="shared" si="151"/>
        <v>0</v>
      </c>
      <c r="G129" s="189"/>
      <c r="H129" s="189">
        <f t="shared" si="178"/>
        <v>0</v>
      </c>
      <c r="I129" s="189">
        <f t="shared" si="178"/>
        <v>0</v>
      </c>
      <c r="J129" s="199">
        <f t="shared" si="129"/>
        <v>0</v>
      </c>
      <c r="K129" s="189">
        <f t="shared" si="178"/>
        <v>0</v>
      </c>
      <c r="L129" s="189">
        <f t="shared" si="178"/>
        <v>0</v>
      </c>
      <c r="M129" s="189">
        <f t="shared" si="178"/>
        <v>0</v>
      </c>
      <c r="N129" s="189">
        <f t="shared" si="178"/>
        <v>0</v>
      </c>
      <c r="O129" s="189">
        <f t="shared" si="178"/>
        <v>0</v>
      </c>
      <c r="P129" s="189">
        <f t="shared" si="178"/>
        <v>0</v>
      </c>
      <c r="Q129" s="189">
        <f t="shared" si="178"/>
        <v>0</v>
      </c>
      <c r="R129" s="189">
        <f t="shared" si="178"/>
        <v>0</v>
      </c>
      <c r="S129" s="189">
        <f t="shared" si="178"/>
        <v>0</v>
      </c>
      <c r="T129" s="199">
        <f t="shared" si="137"/>
        <v>0</v>
      </c>
      <c r="U129" s="199">
        <f t="shared" si="131"/>
        <v>0</v>
      </c>
      <c r="V129" s="189">
        <f t="shared" si="178"/>
        <v>0</v>
      </c>
      <c r="W129" s="199">
        <f t="shared" si="133"/>
        <v>0</v>
      </c>
      <c r="X129" s="189">
        <f t="shared" ref="X129:Y129" si="179">SUM(X130)</f>
        <v>0</v>
      </c>
      <c r="Y129" s="189">
        <f t="shared" si="179"/>
        <v>0</v>
      </c>
      <c r="AA129" s="292">
        <f t="shared" si="106"/>
        <v>0</v>
      </c>
    </row>
    <row r="130" spans="1:27" s="200" customFormat="1" hidden="1" x14ac:dyDescent="0.25">
      <c r="A130" s="195"/>
      <c r="B130" s="201" t="s">
        <v>54</v>
      </c>
      <c r="C130" s="197" t="s">
        <v>53</v>
      </c>
      <c r="D130" s="198"/>
      <c r="E130" s="198"/>
      <c r="F130" s="199">
        <f t="shared" si="151"/>
        <v>0</v>
      </c>
      <c r="G130" s="199"/>
      <c r="H130" s="198"/>
      <c r="I130" s="198"/>
      <c r="J130" s="199">
        <f t="shared" si="129"/>
        <v>0</v>
      </c>
      <c r="K130" s="198"/>
      <c r="L130" s="198"/>
      <c r="M130" s="198"/>
      <c r="N130" s="198"/>
      <c r="O130" s="198"/>
      <c r="P130" s="198"/>
      <c r="Q130" s="198"/>
      <c r="R130" s="198"/>
      <c r="S130" s="198"/>
      <c r="T130" s="199">
        <f t="shared" si="137"/>
        <v>0</v>
      </c>
      <c r="U130" s="199">
        <f t="shared" si="131"/>
        <v>0</v>
      </c>
      <c r="V130" s="198"/>
      <c r="W130" s="199">
        <f t="shared" si="133"/>
        <v>0</v>
      </c>
      <c r="X130" s="198"/>
      <c r="Y130" s="198"/>
      <c r="AA130" s="292">
        <f t="shared" si="106"/>
        <v>0</v>
      </c>
    </row>
    <row r="131" spans="1:27" s="190" customFormat="1" hidden="1" x14ac:dyDescent="0.25">
      <c r="A131" s="187"/>
      <c r="B131" s="193" t="s">
        <v>543</v>
      </c>
      <c r="C131" s="188"/>
      <c r="D131" s="189">
        <f t="shared" ref="D131:E131" si="180">SUM(D132+D133+D134+D135+D136+D137+D138)</f>
        <v>0</v>
      </c>
      <c r="E131" s="189">
        <f t="shared" si="180"/>
        <v>0</v>
      </c>
      <c r="F131" s="199">
        <f t="shared" si="151"/>
        <v>0</v>
      </c>
      <c r="G131" s="189"/>
      <c r="H131" s="189">
        <f t="shared" ref="H131:I131" si="181">SUM(H132+H133+H134+H135+H136+H137+H138)</f>
        <v>0</v>
      </c>
      <c r="I131" s="189">
        <f t="shared" si="181"/>
        <v>0</v>
      </c>
      <c r="J131" s="199">
        <f t="shared" si="129"/>
        <v>0</v>
      </c>
      <c r="K131" s="189">
        <f t="shared" ref="K131:S131" si="182">SUM(K132+K133+K134+K135+K136+K137+K138)</f>
        <v>0</v>
      </c>
      <c r="L131" s="189">
        <f t="shared" si="182"/>
        <v>0</v>
      </c>
      <c r="M131" s="189">
        <f t="shared" si="182"/>
        <v>0</v>
      </c>
      <c r="N131" s="189">
        <f t="shared" si="182"/>
        <v>0</v>
      </c>
      <c r="O131" s="189">
        <f t="shared" si="182"/>
        <v>0</v>
      </c>
      <c r="P131" s="189">
        <f t="shared" si="182"/>
        <v>0</v>
      </c>
      <c r="Q131" s="189">
        <f t="shared" si="182"/>
        <v>0</v>
      </c>
      <c r="R131" s="189">
        <f t="shared" si="182"/>
        <v>0</v>
      </c>
      <c r="S131" s="189">
        <f t="shared" si="182"/>
        <v>0</v>
      </c>
      <c r="T131" s="199">
        <f t="shared" si="137"/>
        <v>0</v>
      </c>
      <c r="U131" s="199">
        <f t="shared" si="131"/>
        <v>0</v>
      </c>
      <c r="V131" s="189">
        <f t="shared" ref="V131" si="183">SUM(V132+V133+V134+V135+V136+V137+V138)</f>
        <v>0</v>
      </c>
      <c r="W131" s="199">
        <f t="shared" si="133"/>
        <v>0</v>
      </c>
      <c r="X131" s="189">
        <f t="shared" ref="X131:Y131" si="184">SUM(X132+X133+X134+X135+X136+X137+X138)</f>
        <v>0</v>
      </c>
      <c r="Y131" s="189">
        <f t="shared" si="184"/>
        <v>0</v>
      </c>
      <c r="AA131" s="292">
        <f t="shared" si="106"/>
        <v>0</v>
      </c>
    </row>
    <row r="132" spans="1:27" s="200" customFormat="1" ht="12.75" hidden="1" customHeight="1" x14ac:dyDescent="0.25">
      <c r="A132" s="195"/>
      <c r="B132" s="196" t="s">
        <v>56</v>
      </c>
      <c r="C132" s="197" t="s">
        <v>57</v>
      </c>
      <c r="D132" s="198"/>
      <c r="E132" s="198"/>
      <c r="F132" s="199">
        <f t="shared" si="151"/>
        <v>0</v>
      </c>
      <c r="G132" s="199"/>
      <c r="H132" s="198"/>
      <c r="I132" s="198"/>
      <c r="J132" s="199">
        <f t="shared" si="129"/>
        <v>0</v>
      </c>
      <c r="K132" s="198"/>
      <c r="L132" s="198"/>
      <c r="M132" s="198"/>
      <c r="N132" s="198"/>
      <c r="O132" s="198"/>
      <c r="P132" s="198"/>
      <c r="Q132" s="198"/>
      <c r="R132" s="198"/>
      <c r="S132" s="198"/>
      <c r="T132" s="199">
        <f t="shared" si="137"/>
        <v>0</v>
      </c>
      <c r="U132" s="199">
        <f t="shared" si="131"/>
        <v>0</v>
      </c>
      <c r="V132" s="198"/>
      <c r="W132" s="199">
        <f t="shared" si="133"/>
        <v>0</v>
      </c>
      <c r="X132" s="198"/>
      <c r="Y132" s="198"/>
      <c r="AA132" s="292">
        <f t="shared" si="106"/>
        <v>0</v>
      </c>
    </row>
    <row r="133" spans="1:27" s="200" customFormat="1" hidden="1" x14ac:dyDescent="0.25">
      <c r="A133" s="195"/>
      <c r="B133" s="196" t="s">
        <v>58</v>
      </c>
      <c r="C133" s="197" t="s">
        <v>59</v>
      </c>
      <c r="D133" s="198"/>
      <c r="E133" s="198"/>
      <c r="F133" s="199">
        <f t="shared" si="151"/>
        <v>0</v>
      </c>
      <c r="G133" s="199"/>
      <c r="H133" s="198"/>
      <c r="I133" s="198"/>
      <c r="J133" s="199">
        <f t="shared" si="129"/>
        <v>0</v>
      </c>
      <c r="K133" s="198"/>
      <c r="L133" s="198"/>
      <c r="M133" s="198"/>
      <c r="N133" s="198"/>
      <c r="O133" s="198"/>
      <c r="P133" s="198"/>
      <c r="Q133" s="198"/>
      <c r="R133" s="198"/>
      <c r="S133" s="198"/>
      <c r="T133" s="199">
        <f t="shared" si="137"/>
        <v>0</v>
      </c>
      <c r="U133" s="199">
        <f t="shared" si="131"/>
        <v>0</v>
      </c>
      <c r="V133" s="198"/>
      <c r="W133" s="199">
        <f t="shared" si="133"/>
        <v>0</v>
      </c>
      <c r="X133" s="198"/>
      <c r="Y133" s="198"/>
      <c r="AA133" s="292">
        <f t="shared" si="106"/>
        <v>0</v>
      </c>
    </row>
    <row r="134" spans="1:27" s="200" customFormat="1" hidden="1" x14ac:dyDescent="0.25">
      <c r="A134" s="195"/>
      <c r="B134" s="196" t="s">
        <v>60</v>
      </c>
      <c r="C134" s="197" t="s">
        <v>61</v>
      </c>
      <c r="D134" s="198"/>
      <c r="E134" s="198"/>
      <c r="F134" s="199">
        <f t="shared" si="151"/>
        <v>0</v>
      </c>
      <c r="G134" s="199"/>
      <c r="H134" s="198"/>
      <c r="I134" s="198"/>
      <c r="J134" s="199">
        <f t="shared" si="129"/>
        <v>0</v>
      </c>
      <c r="K134" s="198"/>
      <c r="L134" s="198"/>
      <c r="M134" s="198"/>
      <c r="N134" s="198"/>
      <c r="O134" s="198"/>
      <c r="P134" s="198"/>
      <c r="Q134" s="198"/>
      <c r="R134" s="198"/>
      <c r="S134" s="198"/>
      <c r="T134" s="199">
        <f t="shared" si="137"/>
        <v>0</v>
      </c>
      <c r="U134" s="199">
        <f t="shared" si="131"/>
        <v>0</v>
      </c>
      <c r="V134" s="198"/>
      <c r="W134" s="199">
        <f t="shared" si="133"/>
        <v>0</v>
      </c>
      <c r="X134" s="198"/>
      <c r="Y134" s="198"/>
      <c r="AA134" s="292">
        <f t="shared" si="106"/>
        <v>0</v>
      </c>
    </row>
    <row r="135" spans="1:27" s="200" customFormat="1" hidden="1" x14ac:dyDescent="0.25">
      <c r="A135" s="195"/>
      <c r="B135" s="196" t="s">
        <v>62</v>
      </c>
      <c r="C135" s="197" t="s">
        <v>63</v>
      </c>
      <c r="D135" s="198"/>
      <c r="E135" s="198"/>
      <c r="F135" s="199">
        <f t="shared" si="151"/>
        <v>0</v>
      </c>
      <c r="G135" s="199"/>
      <c r="H135" s="198"/>
      <c r="I135" s="198"/>
      <c r="J135" s="199">
        <f t="shared" si="129"/>
        <v>0</v>
      </c>
      <c r="K135" s="198"/>
      <c r="L135" s="198"/>
      <c r="M135" s="198"/>
      <c r="N135" s="198"/>
      <c r="O135" s="198"/>
      <c r="P135" s="198"/>
      <c r="Q135" s="198"/>
      <c r="R135" s="198"/>
      <c r="S135" s="198"/>
      <c r="T135" s="199">
        <f t="shared" si="137"/>
        <v>0</v>
      </c>
      <c r="U135" s="199">
        <f t="shared" si="131"/>
        <v>0</v>
      </c>
      <c r="V135" s="198"/>
      <c r="W135" s="199">
        <f t="shared" si="133"/>
        <v>0</v>
      </c>
      <c r="X135" s="198"/>
      <c r="Y135" s="198"/>
      <c r="AA135" s="292">
        <f t="shared" si="106"/>
        <v>0</v>
      </c>
    </row>
    <row r="136" spans="1:27" s="200" customFormat="1" hidden="1" x14ac:dyDescent="0.25">
      <c r="A136" s="195"/>
      <c r="B136" s="195">
        <v>3295</v>
      </c>
      <c r="C136" s="197" t="s">
        <v>64</v>
      </c>
      <c r="D136" s="198"/>
      <c r="E136" s="198"/>
      <c r="F136" s="199">
        <f t="shared" si="151"/>
        <v>0</v>
      </c>
      <c r="G136" s="199"/>
      <c r="H136" s="198"/>
      <c r="I136" s="198"/>
      <c r="J136" s="199">
        <f t="shared" si="129"/>
        <v>0</v>
      </c>
      <c r="K136" s="198"/>
      <c r="L136" s="198"/>
      <c r="M136" s="198"/>
      <c r="N136" s="198"/>
      <c r="O136" s="198"/>
      <c r="P136" s="198"/>
      <c r="Q136" s="198"/>
      <c r="R136" s="198"/>
      <c r="S136" s="198"/>
      <c r="T136" s="199">
        <f t="shared" si="137"/>
        <v>0</v>
      </c>
      <c r="U136" s="199">
        <f t="shared" si="131"/>
        <v>0</v>
      </c>
      <c r="V136" s="198"/>
      <c r="W136" s="199">
        <f t="shared" si="133"/>
        <v>0</v>
      </c>
      <c r="X136" s="198"/>
      <c r="Y136" s="198"/>
      <c r="AA136" s="292">
        <f t="shared" si="106"/>
        <v>0</v>
      </c>
    </row>
    <row r="137" spans="1:27" s="200" customFormat="1" hidden="1" x14ac:dyDescent="0.25">
      <c r="A137" s="195"/>
      <c r="B137" s="195">
        <v>3296</v>
      </c>
      <c r="C137" s="203" t="s">
        <v>65</v>
      </c>
      <c r="D137" s="198"/>
      <c r="E137" s="198"/>
      <c r="F137" s="199">
        <f t="shared" si="151"/>
        <v>0</v>
      </c>
      <c r="G137" s="199"/>
      <c r="H137" s="198"/>
      <c r="I137" s="198"/>
      <c r="J137" s="199">
        <f t="shared" si="129"/>
        <v>0</v>
      </c>
      <c r="K137" s="198"/>
      <c r="L137" s="198"/>
      <c r="M137" s="198"/>
      <c r="N137" s="198"/>
      <c r="O137" s="198"/>
      <c r="P137" s="198"/>
      <c r="Q137" s="198"/>
      <c r="R137" s="198"/>
      <c r="S137" s="198"/>
      <c r="T137" s="199">
        <f t="shared" si="137"/>
        <v>0</v>
      </c>
      <c r="U137" s="199">
        <f t="shared" si="131"/>
        <v>0</v>
      </c>
      <c r="V137" s="198"/>
      <c r="W137" s="199">
        <f t="shared" si="133"/>
        <v>0</v>
      </c>
      <c r="X137" s="198"/>
      <c r="Y137" s="198"/>
      <c r="AA137" s="292">
        <f t="shared" si="106"/>
        <v>0</v>
      </c>
    </row>
    <row r="138" spans="1:27" s="200" customFormat="1" hidden="1" x14ac:dyDescent="0.25">
      <c r="A138" s="195"/>
      <c r="B138" s="196" t="s">
        <v>66</v>
      </c>
      <c r="C138" s="197" t="s">
        <v>55</v>
      </c>
      <c r="D138" s="198"/>
      <c r="E138" s="198"/>
      <c r="F138" s="199">
        <f t="shared" si="151"/>
        <v>0</v>
      </c>
      <c r="G138" s="199"/>
      <c r="H138" s="198"/>
      <c r="I138" s="198"/>
      <c r="J138" s="199">
        <f t="shared" si="129"/>
        <v>0</v>
      </c>
      <c r="K138" s="198"/>
      <c r="L138" s="198"/>
      <c r="M138" s="198"/>
      <c r="N138" s="198"/>
      <c r="O138" s="198"/>
      <c r="P138" s="198"/>
      <c r="Q138" s="198"/>
      <c r="R138" s="198"/>
      <c r="S138" s="198"/>
      <c r="T138" s="199">
        <f t="shared" si="137"/>
        <v>0</v>
      </c>
      <c r="U138" s="199">
        <f t="shared" si="131"/>
        <v>0</v>
      </c>
      <c r="V138" s="198"/>
      <c r="W138" s="199">
        <f t="shared" si="133"/>
        <v>0</v>
      </c>
      <c r="X138" s="198"/>
      <c r="Y138" s="198"/>
      <c r="AA138" s="292">
        <f t="shared" si="106"/>
        <v>0</v>
      </c>
    </row>
    <row r="139" spans="1:27" s="190" customFormat="1" hidden="1" x14ac:dyDescent="0.25">
      <c r="A139" s="6"/>
      <c r="B139" s="187">
        <v>34</v>
      </c>
      <c r="C139" s="188" t="s">
        <v>67</v>
      </c>
      <c r="D139" s="189">
        <f t="shared" ref="D139:E139" si="185">SUM(D140+D145)</f>
        <v>0</v>
      </c>
      <c r="E139" s="189">
        <f t="shared" si="185"/>
        <v>0</v>
      </c>
      <c r="F139" s="199">
        <f t="shared" si="151"/>
        <v>0</v>
      </c>
      <c r="G139" s="189"/>
      <c r="H139" s="189">
        <f t="shared" ref="H139:I139" si="186">SUM(H140+H145)</f>
        <v>0</v>
      </c>
      <c r="I139" s="189">
        <f t="shared" si="186"/>
        <v>0</v>
      </c>
      <c r="J139" s="199">
        <f t="shared" si="129"/>
        <v>0</v>
      </c>
      <c r="K139" s="189">
        <f t="shared" ref="K139:S139" si="187">SUM(K140+K145)</f>
        <v>0</v>
      </c>
      <c r="L139" s="189">
        <f t="shared" si="187"/>
        <v>0</v>
      </c>
      <c r="M139" s="189">
        <f t="shared" si="187"/>
        <v>0</v>
      </c>
      <c r="N139" s="189">
        <f t="shared" si="187"/>
        <v>0</v>
      </c>
      <c r="O139" s="189">
        <f t="shared" si="187"/>
        <v>0</v>
      </c>
      <c r="P139" s="189">
        <f t="shared" si="187"/>
        <v>0</v>
      </c>
      <c r="Q139" s="189">
        <f t="shared" si="187"/>
        <v>0</v>
      </c>
      <c r="R139" s="189">
        <f t="shared" si="187"/>
        <v>0</v>
      </c>
      <c r="S139" s="189">
        <f t="shared" si="187"/>
        <v>0</v>
      </c>
      <c r="T139" s="199">
        <f t="shared" si="137"/>
        <v>0</v>
      </c>
      <c r="U139" s="199">
        <f t="shared" si="131"/>
        <v>0</v>
      </c>
      <c r="V139" s="189">
        <f t="shared" ref="V139" si="188">SUM(V140+V145)</f>
        <v>0</v>
      </c>
      <c r="W139" s="199">
        <f t="shared" si="133"/>
        <v>0</v>
      </c>
      <c r="X139" s="189">
        <f t="shared" ref="X139:Y139" si="189">SUM(X140+X145)</f>
        <v>0</v>
      </c>
      <c r="Y139" s="189">
        <f t="shared" si="189"/>
        <v>0</v>
      </c>
      <c r="AA139" s="292">
        <f t="shared" si="106"/>
        <v>0</v>
      </c>
    </row>
    <row r="140" spans="1:27" s="190" customFormat="1" hidden="1" x14ac:dyDescent="0.25">
      <c r="A140" s="187"/>
      <c r="B140" s="187">
        <v>342</v>
      </c>
      <c r="C140" s="188" t="s">
        <v>68</v>
      </c>
      <c r="D140" s="189">
        <f t="shared" ref="D140:E140" si="190">SUM(D141+D142+D143+D144)</f>
        <v>0</v>
      </c>
      <c r="E140" s="189">
        <f t="shared" si="190"/>
        <v>0</v>
      </c>
      <c r="F140" s="199">
        <f t="shared" si="151"/>
        <v>0</v>
      </c>
      <c r="G140" s="189"/>
      <c r="H140" s="189">
        <f t="shared" ref="H140:I140" si="191">SUM(H141+H142+H143+H144)</f>
        <v>0</v>
      </c>
      <c r="I140" s="189">
        <f t="shared" si="191"/>
        <v>0</v>
      </c>
      <c r="J140" s="199">
        <f t="shared" si="129"/>
        <v>0</v>
      </c>
      <c r="K140" s="189">
        <f t="shared" ref="K140:S140" si="192">SUM(K141+K142+K143+K144)</f>
        <v>0</v>
      </c>
      <c r="L140" s="189">
        <f t="shared" si="192"/>
        <v>0</v>
      </c>
      <c r="M140" s="189">
        <f t="shared" si="192"/>
        <v>0</v>
      </c>
      <c r="N140" s="189">
        <f t="shared" si="192"/>
        <v>0</v>
      </c>
      <c r="O140" s="189">
        <f t="shared" si="192"/>
        <v>0</v>
      </c>
      <c r="P140" s="189">
        <f t="shared" si="192"/>
        <v>0</v>
      </c>
      <c r="Q140" s="189">
        <f t="shared" si="192"/>
        <v>0</v>
      </c>
      <c r="R140" s="189">
        <f t="shared" si="192"/>
        <v>0</v>
      </c>
      <c r="S140" s="189">
        <f t="shared" si="192"/>
        <v>0</v>
      </c>
      <c r="T140" s="199">
        <f t="shared" si="137"/>
        <v>0</v>
      </c>
      <c r="U140" s="199">
        <f t="shared" si="131"/>
        <v>0</v>
      </c>
      <c r="V140" s="189">
        <f t="shared" ref="V140" si="193">SUM(V141+V142+V143+V144)</f>
        <v>0</v>
      </c>
      <c r="W140" s="199">
        <f t="shared" si="133"/>
        <v>0</v>
      </c>
      <c r="X140" s="189">
        <f t="shared" ref="X140:Y140" si="194">SUM(X141+X142+X143+X144)</f>
        <v>0</v>
      </c>
      <c r="Y140" s="189">
        <f t="shared" si="194"/>
        <v>0</v>
      </c>
      <c r="AA140" s="292">
        <f t="shared" ref="AA140:AA204" si="195">SUM(H140+T140)</f>
        <v>0</v>
      </c>
    </row>
    <row r="141" spans="1:27" s="200" customFormat="1" ht="27.75" hidden="1" customHeight="1" x14ac:dyDescent="0.25">
      <c r="A141" s="195"/>
      <c r="B141" s="196" t="s">
        <v>69</v>
      </c>
      <c r="C141" s="197" t="s">
        <v>70</v>
      </c>
      <c r="D141" s="198"/>
      <c r="E141" s="198"/>
      <c r="F141" s="199">
        <f t="shared" si="151"/>
        <v>0</v>
      </c>
      <c r="G141" s="199"/>
      <c r="H141" s="198"/>
      <c r="I141" s="198"/>
      <c r="J141" s="199">
        <f t="shared" si="129"/>
        <v>0</v>
      </c>
      <c r="K141" s="198"/>
      <c r="L141" s="198"/>
      <c r="M141" s="198"/>
      <c r="N141" s="198"/>
      <c r="O141" s="198"/>
      <c r="P141" s="198"/>
      <c r="Q141" s="198"/>
      <c r="R141" s="198"/>
      <c r="S141" s="198"/>
      <c r="T141" s="199">
        <f t="shared" si="137"/>
        <v>0</v>
      </c>
      <c r="U141" s="199">
        <f t="shared" si="131"/>
        <v>0</v>
      </c>
      <c r="V141" s="198"/>
      <c r="W141" s="199">
        <f t="shared" si="133"/>
        <v>0</v>
      </c>
      <c r="X141" s="198"/>
      <c r="Y141" s="198"/>
      <c r="AA141" s="292">
        <f t="shared" si="195"/>
        <v>0</v>
      </c>
    </row>
    <row r="142" spans="1:27" s="200" customFormat="1" hidden="1" x14ac:dyDescent="0.25">
      <c r="A142" s="195"/>
      <c r="B142" s="195">
        <v>3426</v>
      </c>
      <c r="C142" s="197" t="s">
        <v>71</v>
      </c>
      <c r="D142" s="198"/>
      <c r="E142" s="198"/>
      <c r="F142" s="199">
        <f t="shared" si="151"/>
        <v>0</v>
      </c>
      <c r="G142" s="199"/>
      <c r="H142" s="198"/>
      <c r="I142" s="198"/>
      <c r="J142" s="199">
        <f t="shared" si="129"/>
        <v>0</v>
      </c>
      <c r="K142" s="198"/>
      <c r="L142" s="198"/>
      <c r="M142" s="198"/>
      <c r="N142" s="198"/>
      <c r="O142" s="198"/>
      <c r="P142" s="198"/>
      <c r="Q142" s="198"/>
      <c r="R142" s="198"/>
      <c r="S142" s="198"/>
      <c r="T142" s="199">
        <f t="shared" si="137"/>
        <v>0</v>
      </c>
      <c r="U142" s="199">
        <f t="shared" si="131"/>
        <v>0</v>
      </c>
      <c r="V142" s="198"/>
      <c r="W142" s="199">
        <f t="shared" si="133"/>
        <v>0</v>
      </c>
      <c r="X142" s="198"/>
      <c r="Y142" s="198"/>
      <c r="AA142" s="292">
        <f t="shared" si="195"/>
        <v>0</v>
      </c>
    </row>
    <row r="143" spans="1:27" s="200" customFormat="1" hidden="1" x14ac:dyDescent="0.25">
      <c r="A143" s="195"/>
      <c r="B143" s="195">
        <v>3427</v>
      </c>
      <c r="C143" s="197" t="s">
        <v>72</v>
      </c>
      <c r="D143" s="198"/>
      <c r="E143" s="198"/>
      <c r="F143" s="199">
        <f t="shared" si="151"/>
        <v>0</v>
      </c>
      <c r="G143" s="199"/>
      <c r="H143" s="198"/>
      <c r="I143" s="198"/>
      <c r="J143" s="199">
        <f t="shared" si="129"/>
        <v>0</v>
      </c>
      <c r="K143" s="198"/>
      <c r="L143" s="198"/>
      <c r="M143" s="198"/>
      <c r="N143" s="198"/>
      <c r="O143" s="198"/>
      <c r="P143" s="198"/>
      <c r="Q143" s="198"/>
      <c r="R143" s="198"/>
      <c r="S143" s="198"/>
      <c r="T143" s="199">
        <f t="shared" si="137"/>
        <v>0</v>
      </c>
      <c r="U143" s="199">
        <f t="shared" si="131"/>
        <v>0</v>
      </c>
      <c r="V143" s="198"/>
      <c r="W143" s="199">
        <f t="shared" si="133"/>
        <v>0</v>
      </c>
      <c r="X143" s="198"/>
      <c r="Y143" s="198"/>
      <c r="AA143" s="292">
        <f t="shared" si="195"/>
        <v>0</v>
      </c>
    </row>
    <row r="144" spans="1:27" s="200" customFormat="1" hidden="1" x14ac:dyDescent="0.25">
      <c r="A144" s="195"/>
      <c r="B144" s="195">
        <v>3428</v>
      </c>
      <c r="C144" s="197" t="s">
        <v>73</v>
      </c>
      <c r="D144" s="198"/>
      <c r="E144" s="198"/>
      <c r="F144" s="199">
        <f t="shared" si="151"/>
        <v>0</v>
      </c>
      <c r="G144" s="199"/>
      <c r="H144" s="198"/>
      <c r="I144" s="198"/>
      <c r="J144" s="199">
        <f t="shared" si="129"/>
        <v>0</v>
      </c>
      <c r="K144" s="198"/>
      <c r="L144" s="198"/>
      <c r="M144" s="198"/>
      <c r="N144" s="198"/>
      <c r="O144" s="198"/>
      <c r="P144" s="198"/>
      <c r="Q144" s="198"/>
      <c r="R144" s="198"/>
      <c r="S144" s="198"/>
      <c r="T144" s="199">
        <f t="shared" si="137"/>
        <v>0</v>
      </c>
      <c r="U144" s="199">
        <f t="shared" si="131"/>
        <v>0</v>
      </c>
      <c r="V144" s="198"/>
      <c r="W144" s="199">
        <f t="shared" si="133"/>
        <v>0</v>
      </c>
      <c r="X144" s="198"/>
      <c r="Y144" s="198"/>
      <c r="AA144" s="292">
        <f t="shared" si="195"/>
        <v>0</v>
      </c>
    </row>
    <row r="145" spans="1:27" s="190" customFormat="1" hidden="1" x14ac:dyDescent="0.25">
      <c r="A145" s="187"/>
      <c r="B145" s="187">
        <v>343</v>
      </c>
      <c r="C145" s="188"/>
      <c r="D145" s="189">
        <f t="shared" ref="D145:E145" si="196">SUM(D146+D147+D148+D149)</f>
        <v>0</v>
      </c>
      <c r="E145" s="189">
        <f t="shared" si="196"/>
        <v>0</v>
      </c>
      <c r="F145" s="199">
        <f t="shared" si="151"/>
        <v>0</v>
      </c>
      <c r="G145" s="189"/>
      <c r="H145" s="189">
        <f t="shared" ref="H145:I145" si="197">SUM(H146+H147+H148+H149)</f>
        <v>0</v>
      </c>
      <c r="I145" s="189">
        <f t="shared" si="197"/>
        <v>0</v>
      </c>
      <c r="J145" s="199">
        <f t="shared" si="129"/>
        <v>0</v>
      </c>
      <c r="K145" s="189">
        <f t="shared" ref="K145:S145" si="198">SUM(K146+K147+K148+K149)</f>
        <v>0</v>
      </c>
      <c r="L145" s="189">
        <f t="shared" si="198"/>
        <v>0</v>
      </c>
      <c r="M145" s="189">
        <f t="shared" si="198"/>
        <v>0</v>
      </c>
      <c r="N145" s="189">
        <f t="shared" si="198"/>
        <v>0</v>
      </c>
      <c r="O145" s="189">
        <f t="shared" si="198"/>
        <v>0</v>
      </c>
      <c r="P145" s="189">
        <f t="shared" si="198"/>
        <v>0</v>
      </c>
      <c r="Q145" s="189">
        <f t="shared" si="198"/>
        <v>0</v>
      </c>
      <c r="R145" s="189">
        <f t="shared" si="198"/>
        <v>0</v>
      </c>
      <c r="S145" s="189">
        <f t="shared" si="198"/>
        <v>0</v>
      </c>
      <c r="T145" s="199">
        <f t="shared" si="137"/>
        <v>0</v>
      </c>
      <c r="U145" s="199">
        <f t="shared" si="131"/>
        <v>0</v>
      </c>
      <c r="V145" s="189">
        <f t="shared" ref="V145" si="199">SUM(V146+V147+V148+V149)</f>
        <v>0</v>
      </c>
      <c r="W145" s="199">
        <f t="shared" si="133"/>
        <v>0</v>
      </c>
      <c r="X145" s="189">
        <f t="shared" ref="X145:Y145" si="200">SUM(X146+X147+X148+X149)</f>
        <v>0</v>
      </c>
      <c r="Y145" s="189">
        <f t="shared" si="200"/>
        <v>0</v>
      </c>
      <c r="AA145" s="292">
        <f t="shared" si="195"/>
        <v>0</v>
      </c>
    </row>
    <row r="146" spans="1:27" s="200" customFormat="1" hidden="1" x14ac:dyDescent="0.25">
      <c r="A146" s="195"/>
      <c r="B146" s="196" t="s">
        <v>74</v>
      </c>
      <c r="C146" s="197" t="s">
        <v>75</v>
      </c>
      <c r="D146" s="198"/>
      <c r="E146" s="198"/>
      <c r="F146" s="199">
        <f t="shared" si="151"/>
        <v>0</v>
      </c>
      <c r="G146" s="199"/>
      <c r="H146" s="198"/>
      <c r="I146" s="198"/>
      <c r="J146" s="199">
        <f t="shared" si="129"/>
        <v>0</v>
      </c>
      <c r="K146" s="198"/>
      <c r="L146" s="198"/>
      <c r="M146" s="198"/>
      <c r="N146" s="198"/>
      <c r="O146" s="198"/>
      <c r="P146" s="198"/>
      <c r="Q146" s="198"/>
      <c r="R146" s="198"/>
      <c r="S146" s="198"/>
      <c r="T146" s="199">
        <f t="shared" si="137"/>
        <v>0</v>
      </c>
      <c r="U146" s="199">
        <f t="shared" si="131"/>
        <v>0</v>
      </c>
      <c r="V146" s="198"/>
      <c r="W146" s="199">
        <f t="shared" si="133"/>
        <v>0</v>
      </c>
      <c r="X146" s="198"/>
      <c r="Y146" s="198"/>
      <c r="AA146" s="292">
        <f t="shared" si="195"/>
        <v>0</v>
      </c>
    </row>
    <row r="147" spans="1:27" s="200" customFormat="1" hidden="1" x14ac:dyDescent="0.25">
      <c r="A147" s="195"/>
      <c r="B147" s="196" t="s">
        <v>76</v>
      </c>
      <c r="C147" s="197" t="s">
        <v>77</v>
      </c>
      <c r="D147" s="198"/>
      <c r="E147" s="198"/>
      <c r="F147" s="199">
        <f t="shared" si="151"/>
        <v>0</v>
      </c>
      <c r="G147" s="199"/>
      <c r="H147" s="198"/>
      <c r="I147" s="198"/>
      <c r="J147" s="199">
        <f t="shared" si="129"/>
        <v>0</v>
      </c>
      <c r="K147" s="198"/>
      <c r="L147" s="198"/>
      <c r="M147" s="198"/>
      <c r="N147" s="198"/>
      <c r="O147" s="198"/>
      <c r="P147" s="198"/>
      <c r="Q147" s="198"/>
      <c r="R147" s="198"/>
      <c r="S147" s="198"/>
      <c r="T147" s="199">
        <f t="shared" si="137"/>
        <v>0</v>
      </c>
      <c r="U147" s="199">
        <f t="shared" si="131"/>
        <v>0</v>
      </c>
      <c r="V147" s="198"/>
      <c r="W147" s="199">
        <f t="shared" si="133"/>
        <v>0</v>
      </c>
      <c r="X147" s="198"/>
      <c r="Y147" s="198"/>
      <c r="AA147" s="292">
        <f t="shared" si="195"/>
        <v>0</v>
      </c>
    </row>
    <row r="148" spans="1:27" s="200" customFormat="1" hidden="1" x14ac:dyDescent="0.25">
      <c r="A148" s="195"/>
      <c r="B148" s="196" t="s">
        <v>78</v>
      </c>
      <c r="C148" s="197" t="s">
        <v>79</v>
      </c>
      <c r="D148" s="198"/>
      <c r="E148" s="198"/>
      <c r="F148" s="199">
        <f t="shared" si="151"/>
        <v>0</v>
      </c>
      <c r="G148" s="199"/>
      <c r="H148" s="198"/>
      <c r="I148" s="198"/>
      <c r="J148" s="199">
        <f t="shared" si="129"/>
        <v>0</v>
      </c>
      <c r="K148" s="198"/>
      <c r="L148" s="198"/>
      <c r="M148" s="198"/>
      <c r="N148" s="198"/>
      <c r="O148" s="198"/>
      <c r="P148" s="198"/>
      <c r="Q148" s="198"/>
      <c r="R148" s="198"/>
      <c r="S148" s="198"/>
      <c r="T148" s="199">
        <f t="shared" si="137"/>
        <v>0</v>
      </c>
      <c r="U148" s="199">
        <f t="shared" si="131"/>
        <v>0</v>
      </c>
      <c r="V148" s="198"/>
      <c r="W148" s="199">
        <f t="shared" si="133"/>
        <v>0</v>
      </c>
      <c r="X148" s="198"/>
      <c r="Y148" s="198"/>
      <c r="AA148" s="292">
        <f t="shared" si="195"/>
        <v>0</v>
      </c>
    </row>
    <row r="149" spans="1:27" s="200" customFormat="1" hidden="1" x14ac:dyDescent="0.25">
      <c r="A149" s="195"/>
      <c r="B149" s="196" t="s">
        <v>80</v>
      </c>
      <c r="C149" s="197" t="s">
        <v>81</v>
      </c>
      <c r="D149" s="198"/>
      <c r="E149" s="198"/>
      <c r="F149" s="199">
        <f t="shared" si="151"/>
        <v>0</v>
      </c>
      <c r="G149" s="199"/>
      <c r="H149" s="198"/>
      <c r="I149" s="198"/>
      <c r="J149" s="199">
        <f t="shared" si="129"/>
        <v>0</v>
      </c>
      <c r="K149" s="198"/>
      <c r="L149" s="198"/>
      <c r="M149" s="198"/>
      <c r="N149" s="198"/>
      <c r="O149" s="198"/>
      <c r="P149" s="198"/>
      <c r="Q149" s="198"/>
      <c r="R149" s="198"/>
      <c r="S149" s="198"/>
      <c r="T149" s="199">
        <f t="shared" si="137"/>
        <v>0</v>
      </c>
      <c r="U149" s="199">
        <f t="shared" si="131"/>
        <v>0</v>
      </c>
      <c r="V149" s="198"/>
      <c r="W149" s="199">
        <f t="shared" si="133"/>
        <v>0</v>
      </c>
      <c r="X149" s="198"/>
      <c r="Y149" s="198"/>
      <c r="AA149" s="292">
        <f t="shared" si="195"/>
        <v>0</v>
      </c>
    </row>
    <row r="150" spans="1:27" s="7" customFormat="1" hidden="1" x14ac:dyDescent="0.25">
      <c r="B150" s="5">
        <v>4</v>
      </c>
      <c r="C150" s="7" t="s">
        <v>118</v>
      </c>
      <c r="D150" s="4">
        <f>SUM(D151)</f>
        <v>0</v>
      </c>
      <c r="E150" s="4">
        <f t="shared" ref="E150:V150" si="201">SUM(E151)</f>
        <v>0</v>
      </c>
      <c r="F150" s="199">
        <f t="shared" si="151"/>
        <v>0</v>
      </c>
      <c r="G150" s="4"/>
      <c r="H150" s="4">
        <f t="shared" si="201"/>
        <v>0</v>
      </c>
      <c r="I150" s="4">
        <f t="shared" si="201"/>
        <v>0</v>
      </c>
      <c r="J150" s="199">
        <f t="shared" si="129"/>
        <v>0</v>
      </c>
      <c r="K150" s="4">
        <f t="shared" si="201"/>
        <v>0</v>
      </c>
      <c r="L150" s="4">
        <f t="shared" si="201"/>
        <v>0</v>
      </c>
      <c r="M150" s="4">
        <f t="shared" si="201"/>
        <v>0</v>
      </c>
      <c r="N150" s="4">
        <f t="shared" si="201"/>
        <v>0</v>
      </c>
      <c r="O150" s="4">
        <f t="shared" si="201"/>
        <v>0</v>
      </c>
      <c r="P150" s="4">
        <f t="shared" si="201"/>
        <v>0</v>
      </c>
      <c r="Q150" s="4">
        <f t="shared" si="201"/>
        <v>0</v>
      </c>
      <c r="R150" s="4">
        <f t="shared" si="201"/>
        <v>0</v>
      </c>
      <c r="S150" s="4">
        <f t="shared" si="201"/>
        <v>0</v>
      </c>
      <c r="T150" s="199">
        <f t="shared" si="137"/>
        <v>0</v>
      </c>
      <c r="U150" s="199">
        <f t="shared" si="131"/>
        <v>0</v>
      </c>
      <c r="V150" s="4">
        <f t="shared" si="201"/>
        <v>0</v>
      </c>
      <c r="W150" s="199">
        <f t="shared" si="133"/>
        <v>0</v>
      </c>
      <c r="X150" s="4">
        <f t="shared" ref="X150:Y150" si="202">SUM(X151)</f>
        <v>0</v>
      </c>
      <c r="Y150" s="4">
        <f t="shared" si="202"/>
        <v>0</v>
      </c>
      <c r="AA150" s="292">
        <f t="shared" si="195"/>
        <v>0</v>
      </c>
    </row>
    <row r="151" spans="1:27" s="7" customFormat="1" hidden="1" x14ac:dyDescent="0.25">
      <c r="B151" s="5">
        <v>42</v>
      </c>
      <c r="D151" s="4">
        <f t="shared" ref="D151:E151" si="203">SUM(D152+D160+D163+D168)</f>
        <v>0</v>
      </c>
      <c r="E151" s="4">
        <f t="shared" si="203"/>
        <v>0</v>
      </c>
      <c r="F151" s="199">
        <f t="shared" si="151"/>
        <v>0</v>
      </c>
      <c r="G151" s="4"/>
      <c r="H151" s="4">
        <f t="shared" ref="H151:I151" si="204">SUM(H152+H160+H163+H168)</f>
        <v>0</v>
      </c>
      <c r="I151" s="4">
        <f t="shared" si="204"/>
        <v>0</v>
      </c>
      <c r="J151" s="199">
        <f t="shared" si="129"/>
        <v>0</v>
      </c>
      <c r="K151" s="4">
        <f t="shared" ref="K151:S151" si="205">SUM(K152+K160+K163+K168)</f>
        <v>0</v>
      </c>
      <c r="L151" s="4">
        <f t="shared" si="205"/>
        <v>0</v>
      </c>
      <c r="M151" s="4">
        <f t="shared" si="205"/>
        <v>0</v>
      </c>
      <c r="N151" s="4">
        <f t="shared" si="205"/>
        <v>0</v>
      </c>
      <c r="O151" s="4">
        <f t="shared" si="205"/>
        <v>0</v>
      </c>
      <c r="P151" s="4">
        <f t="shared" si="205"/>
        <v>0</v>
      </c>
      <c r="Q151" s="4">
        <f t="shared" si="205"/>
        <v>0</v>
      </c>
      <c r="R151" s="4">
        <f t="shared" si="205"/>
        <v>0</v>
      </c>
      <c r="S151" s="4">
        <f t="shared" si="205"/>
        <v>0</v>
      </c>
      <c r="T151" s="199">
        <f t="shared" si="137"/>
        <v>0</v>
      </c>
      <c r="U151" s="199">
        <f t="shared" si="131"/>
        <v>0</v>
      </c>
      <c r="V151" s="4">
        <f t="shared" ref="V151" si="206">SUM(V152+V160+V163+V168)</f>
        <v>0</v>
      </c>
      <c r="W151" s="199">
        <f t="shared" si="133"/>
        <v>0</v>
      </c>
      <c r="X151" s="4">
        <f t="shared" ref="X151:Y151" si="207">SUM(X152+X160+X163+X168)</f>
        <v>0</v>
      </c>
      <c r="Y151" s="4">
        <f t="shared" si="207"/>
        <v>0</v>
      </c>
      <c r="AA151" s="292">
        <f t="shared" si="195"/>
        <v>0</v>
      </c>
    </row>
    <row r="152" spans="1:27" s="7" customFormat="1" hidden="1" x14ac:dyDescent="0.25">
      <c r="B152" s="5">
        <v>422</v>
      </c>
      <c r="D152" s="4">
        <f t="shared" ref="D152:E152" si="208">SUM(D153+D154+D155+D156+D157+D158+D159)</f>
        <v>0</v>
      </c>
      <c r="E152" s="4">
        <f t="shared" si="208"/>
        <v>0</v>
      </c>
      <c r="F152" s="199">
        <f t="shared" ref="F152:F170" si="209">SUM(H152:S152)</f>
        <v>0</v>
      </c>
      <c r="G152" s="4"/>
      <c r="H152" s="4">
        <f t="shared" ref="H152:I152" si="210">SUM(H153+H154+H155+H156+H157+H158+H159)</f>
        <v>0</v>
      </c>
      <c r="I152" s="4">
        <f t="shared" si="210"/>
        <v>0</v>
      </c>
      <c r="J152" s="199">
        <f t="shared" si="129"/>
        <v>0</v>
      </c>
      <c r="K152" s="4">
        <f t="shared" ref="K152:S152" si="211">SUM(K153+K154+K155+K156+K157+K158+K159)</f>
        <v>0</v>
      </c>
      <c r="L152" s="4">
        <f t="shared" si="211"/>
        <v>0</v>
      </c>
      <c r="M152" s="4">
        <f t="shared" si="211"/>
        <v>0</v>
      </c>
      <c r="N152" s="4">
        <f t="shared" si="211"/>
        <v>0</v>
      </c>
      <c r="O152" s="4">
        <f t="shared" si="211"/>
        <v>0</v>
      </c>
      <c r="P152" s="4">
        <f t="shared" si="211"/>
        <v>0</v>
      </c>
      <c r="Q152" s="4">
        <f t="shared" si="211"/>
        <v>0</v>
      </c>
      <c r="R152" s="4">
        <f t="shared" si="211"/>
        <v>0</v>
      </c>
      <c r="S152" s="4">
        <f t="shared" si="211"/>
        <v>0</v>
      </c>
      <c r="T152" s="199">
        <f t="shared" si="137"/>
        <v>0</v>
      </c>
      <c r="U152" s="199">
        <f t="shared" si="131"/>
        <v>0</v>
      </c>
      <c r="V152" s="4">
        <f t="shared" ref="V152" si="212">SUM(V153+V154+V155+V156+V157+V158+V159)</f>
        <v>0</v>
      </c>
      <c r="W152" s="199">
        <f t="shared" si="133"/>
        <v>0</v>
      </c>
      <c r="X152" s="4">
        <f t="shared" ref="X152:Y152" si="213">SUM(X153+X154+X155+X156+X157+X158+X159)</f>
        <v>0</v>
      </c>
      <c r="Y152" s="4">
        <f t="shared" si="213"/>
        <v>0</v>
      </c>
      <c r="AA152" s="292">
        <f t="shared" si="195"/>
        <v>0</v>
      </c>
    </row>
    <row r="153" spans="1:27" s="200" customFormat="1" hidden="1" x14ac:dyDescent="0.25">
      <c r="A153" s="195"/>
      <c r="B153" s="204" t="s">
        <v>82</v>
      </c>
      <c r="C153" s="205" t="s">
        <v>83</v>
      </c>
      <c r="D153" s="198"/>
      <c r="E153" s="198"/>
      <c r="F153" s="199">
        <f t="shared" si="209"/>
        <v>0</v>
      </c>
      <c r="G153" s="199"/>
      <c r="H153" s="198"/>
      <c r="I153" s="198"/>
      <c r="J153" s="199">
        <f t="shared" ref="J153:J170" si="214">SUM(H153:I153)</f>
        <v>0</v>
      </c>
      <c r="K153" s="198"/>
      <c r="L153" s="198"/>
      <c r="M153" s="198"/>
      <c r="N153" s="198"/>
      <c r="O153" s="198"/>
      <c r="P153" s="198"/>
      <c r="Q153" s="198"/>
      <c r="R153" s="198"/>
      <c r="S153" s="198"/>
      <c r="T153" s="199">
        <f t="shared" si="137"/>
        <v>0</v>
      </c>
      <c r="U153" s="199">
        <f t="shared" si="131"/>
        <v>0</v>
      </c>
      <c r="V153" s="198"/>
      <c r="W153" s="199">
        <f t="shared" si="133"/>
        <v>0</v>
      </c>
      <c r="X153" s="198"/>
      <c r="Y153" s="198"/>
      <c r="AA153" s="292">
        <f t="shared" si="195"/>
        <v>0</v>
      </c>
    </row>
    <row r="154" spans="1:27" s="200" customFormat="1" hidden="1" x14ac:dyDescent="0.25">
      <c r="A154" s="195"/>
      <c r="B154" s="204" t="s">
        <v>84</v>
      </c>
      <c r="C154" s="205" t="s">
        <v>85</v>
      </c>
      <c r="D154" s="198"/>
      <c r="E154" s="198"/>
      <c r="F154" s="199">
        <f t="shared" si="209"/>
        <v>0</v>
      </c>
      <c r="G154" s="199"/>
      <c r="H154" s="198"/>
      <c r="I154" s="198"/>
      <c r="J154" s="199">
        <f t="shared" si="214"/>
        <v>0</v>
      </c>
      <c r="K154" s="198"/>
      <c r="L154" s="198"/>
      <c r="M154" s="198"/>
      <c r="N154" s="198"/>
      <c r="O154" s="198"/>
      <c r="P154" s="198"/>
      <c r="Q154" s="198"/>
      <c r="R154" s="198"/>
      <c r="S154" s="198"/>
      <c r="T154" s="199">
        <f t="shared" si="137"/>
        <v>0</v>
      </c>
      <c r="U154" s="199">
        <f t="shared" si="131"/>
        <v>0</v>
      </c>
      <c r="V154" s="198"/>
      <c r="W154" s="199">
        <f t="shared" si="133"/>
        <v>0</v>
      </c>
      <c r="X154" s="198"/>
      <c r="Y154" s="198"/>
      <c r="AA154" s="292">
        <f t="shared" si="195"/>
        <v>0</v>
      </c>
    </row>
    <row r="155" spans="1:27" s="200" customFormat="1" hidden="1" x14ac:dyDescent="0.25">
      <c r="A155" s="195"/>
      <c r="B155" s="204" t="s">
        <v>86</v>
      </c>
      <c r="C155" s="205" t="s">
        <v>87</v>
      </c>
      <c r="D155" s="198"/>
      <c r="E155" s="198"/>
      <c r="F155" s="199">
        <f t="shared" si="209"/>
        <v>0</v>
      </c>
      <c r="G155" s="199"/>
      <c r="H155" s="198"/>
      <c r="I155" s="198"/>
      <c r="J155" s="199">
        <f t="shared" si="214"/>
        <v>0</v>
      </c>
      <c r="K155" s="198"/>
      <c r="L155" s="198"/>
      <c r="M155" s="198"/>
      <c r="N155" s="198"/>
      <c r="O155" s="198"/>
      <c r="P155" s="198"/>
      <c r="Q155" s="198"/>
      <c r="R155" s="198"/>
      <c r="S155" s="198"/>
      <c r="T155" s="199">
        <f t="shared" si="137"/>
        <v>0</v>
      </c>
      <c r="U155" s="199">
        <f t="shared" si="131"/>
        <v>0</v>
      </c>
      <c r="V155" s="198"/>
      <c r="W155" s="199">
        <f t="shared" si="133"/>
        <v>0</v>
      </c>
      <c r="X155" s="198"/>
      <c r="Y155" s="198"/>
      <c r="AA155" s="292">
        <f t="shared" si="195"/>
        <v>0</v>
      </c>
    </row>
    <row r="156" spans="1:27" s="200" customFormat="1" hidden="1" x14ac:dyDescent="0.25">
      <c r="A156" s="195"/>
      <c r="B156" s="204" t="s">
        <v>88</v>
      </c>
      <c r="C156" s="205" t="s">
        <v>89</v>
      </c>
      <c r="D156" s="198"/>
      <c r="E156" s="198"/>
      <c r="F156" s="199">
        <f t="shared" si="209"/>
        <v>0</v>
      </c>
      <c r="G156" s="199"/>
      <c r="H156" s="198"/>
      <c r="I156" s="198"/>
      <c r="J156" s="199">
        <f t="shared" si="214"/>
        <v>0</v>
      </c>
      <c r="K156" s="198"/>
      <c r="L156" s="198"/>
      <c r="M156" s="198"/>
      <c r="N156" s="198"/>
      <c r="O156" s="198"/>
      <c r="P156" s="198"/>
      <c r="Q156" s="198"/>
      <c r="R156" s="198"/>
      <c r="S156" s="198"/>
      <c r="T156" s="199">
        <f t="shared" si="137"/>
        <v>0</v>
      </c>
      <c r="U156" s="199">
        <f t="shared" ref="U156:U170" si="215">SUM(J156+T156)</f>
        <v>0</v>
      </c>
      <c r="V156" s="198"/>
      <c r="W156" s="199">
        <f t="shared" ref="W156:W170" si="216">SUM(U156:V156)</f>
        <v>0</v>
      </c>
      <c r="X156" s="198"/>
      <c r="Y156" s="198"/>
      <c r="AA156" s="292">
        <f t="shared" si="195"/>
        <v>0</v>
      </c>
    </row>
    <row r="157" spans="1:27" s="200" customFormat="1" hidden="1" x14ac:dyDescent="0.25">
      <c r="A157" s="195"/>
      <c r="B157" s="204" t="s">
        <v>90</v>
      </c>
      <c r="C157" s="205" t="s">
        <v>91</v>
      </c>
      <c r="D157" s="198"/>
      <c r="E157" s="198"/>
      <c r="F157" s="199">
        <f t="shared" si="209"/>
        <v>0</v>
      </c>
      <c r="G157" s="199"/>
      <c r="H157" s="198"/>
      <c r="I157" s="198"/>
      <c r="J157" s="199">
        <f t="shared" si="214"/>
        <v>0</v>
      </c>
      <c r="K157" s="198"/>
      <c r="L157" s="198"/>
      <c r="M157" s="198"/>
      <c r="N157" s="198"/>
      <c r="O157" s="198"/>
      <c r="P157" s="198"/>
      <c r="Q157" s="198"/>
      <c r="R157" s="198"/>
      <c r="S157" s="198"/>
      <c r="T157" s="199">
        <f t="shared" ref="T157:T170" si="217">SUM(K157:S157)</f>
        <v>0</v>
      </c>
      <c r="U157" s="199">
        <f t="shared" si="215"/>
        <v>0</v>
      </c>
      <c r="V157" s="198"/>
      <c r="W157" s="199">
        <f t="shared" si="216"/>
        <v>0</v>
      </c>
      <c r="X157" s="198"/>
      <c r="Y157" s="198"/>
      <c r="AA157" s="292">
        <f t="shared" si="195"/>
        <v>0</v>
      </c>
    </row>
    <row r="158" spans="1:27" s="200" customFormat="1" hidden="1" x14ac:dyDescent="0.25">
      <c r="A158" s="195"/>
      <c r="B158" s="204" t="s">
        <v>92</v>
      </c>
      <c r="C158" s="205" t="s">
        <v>93</v>
      </c>
      <c r="D158" s="198"/>
      <c r="E158" s="198"/>
      <c r="F158" s="199">
        <f t="shared" si="209"/>
        <v>0</v>
      </c>
      <c r="G158" s="199"/>
      <c r="H158" s="198"/>
      <c r="I158" s="198"/>
      <c r="J158" s="199">
        <f t="shared" si="214"/>
        <v>0</v>
      </c>
      <c r="K158" s="198"/>
      <c r="L158" s="198"/>
      <c r="M158" s="198"/>
      <c r="N158" s="198"/>
      <c r="O158" s="198"/>
      <c r="P158" s="198"/>
      <c r="Q158" s="198"/>
      <c r="R158" s="198"/>
      <c r="S158" s="198"/>
      <c r="T158" s="199">
        <f t="shared" si="217"/>
        <v>0</v>
      </c>
      <c r="U158" s="199">
        <f t="shared" si="215"/>
        <v>0</v>
      </c>
      <c r="V158" s="198"/>
      <c r="W158" s="199">
        <f t="shared" si="216"/>
        <v>0</v>
      </c>
      <c r="X158" s="198"/>
      <c r="Y158" s="198"/>
      <c r="AA158" s="292">
        <f t="shared" si="195"/>
        <v>0</v>
      </c>
    </row>
    <row r="159" spans="1:27" s="200" customFormat="1" hidden="1" x14ac:dyDescent="0.25">
      <c r="A159" s="195"/>
      <c r="B159" s="204" t="s">
        <v>94</v>
      </c>
      <c r="C159" s="205" t="s">
        <v>95</v>
      </c>
      <c r="D159" s="198"/>
      <c r="E159" s="198"/>
      <c r="F159" s="199">
        <f t="shared" si="209"/>
        <v>0</v>
      </c>
      <c r="G159" s="199"/>
      <c r="H159" s="198"/>
      <c r="I159" s="198"/>
      <c r="J159" s="199">
        <f t="shared" si="214"/>
        <v>0</v>
      </c>
      <c r="K159" s="198"/>
      <c r="L159" s="198"/>
      <c r="M159" s="198"/>
      <c r="N159" s="198"/>
      <c r="O159" s="198"/>
      <c r="P159" s="198"/>
      <c r="Q159" s="198"/>
      <c r="R159" s="198"/>
      <c r="S159" s="198"/>
      <c r="T159" s="199">
        <f t="shared" si="217"/>
        <v>0</v>
      </c>
      <c r="U159" s="199">
        <f t="shared" si="215"/>
        <v>0</v>
      </c>
      <c r="V159" s="198"/>
      <c r="W159" s="199">
        <f t="shared" si="216"/>
        <v>0</v>
      </c>
      <c r="X159" s="198"/>
      <c r="Y159" s="198"/>
      <c r="AA159" s="292">
        <f t="shared" si="195"/>
        <v>0</v>
      </c>
    </row>
    <row r="160" spans="1:27" s="190" customFormat="1" hidden="1" x14ac:dyDescent="0.25">
      <c r="A160" s="187"/>
      <c r="B160" s="187">
        <v>423</v>
      </c>
      <c r="C160" s="192"/>
      <c r="D160" s="189">
        <f t="shared" ref="D160:E160" si="218">SUM(D161+D162)</f>
        <v>0</v>
      </c>
      <c r="E160" s="189">
        <f t="shared" si="218"/>
        <v>0</v>
      </c>
      <c r="F160" s="199">
        <f t="shared" si="209"/>
        <v>0</v>
      </c>
      <c r="G160" s="189"/>
      <c r="H160" s="189">
        <f t="shared" ref="H160:I160" si="219">SUM(H161+H162)</f>
        <v>0</v>
      </c>
      <c r="I160" s="189">
        <f t="shared" si="219"/>
        <v>0</v>
      </c>
      <c r="J160" s="199">
        <f t="shared" si="214"/>
        <v>0</v>
      </c>
      <c r="K160" s="189">
        <f t="shared" ref="K160:S160" si="220">SUM(K161+K162)</f>
        <v>0</v>
      </c>
      <c r="L160" s="189">
        <f t="shared" si="220"/>
        <v>0</v>
      </c>
      <c r="M160" s="189">
        <f t="shared" si="220"/>
        <v>0</v>
      </c>
      <c r="N160" s="189">
        <f t="shared" si="220"/>
        <v>0</v>
      </c>
      <c r="O160" s="189">
        <f t="shared" si="220"/>
        <v>0</v>
      </c>
      <c r="P160" s="189">
        <f t="shared" si="220"/>
        <v>0</v>
      </c>
      <c r="Q160" s="189">
        <f t="shared" si="220"/>
        <v>0</v>
      </c>
      <c r="R160" s="189">
        <f t="shared" si="220"/>
        <v>0</v>
      </c>
      <c r="S160" s="189">
        <f t="shared" si="220"/>
        <v>0</v>
      </c>
      <c r="T160" s="199">
        <f t="shared" si="217"/>
        <v>0</v>
      </c>
      <c r="U160" s="199">
        <f t="shared" si="215"/>
        <v>0</v>
      </c>
      <c r="V160" s="189">
        <f t="shared" ref="V160" si="221">SUM(V161+V162)</f>
        <v>0</v>
      </c>
      <c r="W160" s="199">
        <f t="shared" si="216"/>
        <v>0</v>
      </c>
      <c r="X160" s="189">
        <f t="shared" ref="X160:Y160" si="222">SUM(X161+X162)</f>
        <v>0</v>
      </c>
      <c r="Y160" s="189">
        <f t="shared" si="222"/>
        <v>0</v>
      </c>
      <c r="AA160" s="292">
        <f t="shared" si="195"/>
        <v>0</v>
      </c>
    </row>
    <row r="161" spans="1:27" s="200" customFormat="1" hidden="1" x14ac:dyDescent="0.25">
      <c r="A161" s="195"/>
      <c r="B161" s="204" t="s">
        <v>96</v>
      </c>
      <c r="C161" s="205" t="s">
        <v>97</v>
      </c>
      <c r="D161" s="198"/>
      <c r="E161" s="198"/>
      <c r="F161" s="199">
        <f t="shared" si="209"/>
        <v>0</v>
      </c>
      <c r="G161" s="199"/>
      <c r="H161" s="198"/>
      <c r="I161" s="198"/>
      <c r="J161" s="199">
        <f t="shared" si="214"/>
        <v>0</v>
      </c>
      <c r="K161" s="198"/>
      <c r="L161" s="198"/>
      <c r="M161" s="198"/>
      <c r="N161" s="198"/>
      <c r="O161" s="198"/>
      <c r="P161" s="198"/>
      <c r="Q161" s="198"/>
      <c r="R161" s="198"/>
      <c r="S161" s="198"/>
      <c r="T161" s="199">
        <f t="shared" si="217"/>
        <v>0</v>
      </c>
      <c r="U161" s="199">
        <f t="shared" si="215"/>
        <v>0</v>
      </c>
      <c r="V161" s="198"/>
      <c r="W161" s="199">
        <f t="shared" si="216"/>
        <v>0</v>
      </c>
      <c r="X161" s="198"/>
      <c r="Y161" s="198"/>
      <c r="AA161" s="292">
        <f t="shared" si="195"/>
        <v>0</v>
      </c>
    </row>
    <row r="162" spans="1:27" s="200" customFormat="1" hidden="1" x14ac:dyDescent="0.25">
      <c r="A162" s="195"/>
      <c r="B162" s="204" t="s">
        <v>98</v>
      </c>
      <c r="C162" s="205" t="s">
        <v>99</v>
      </c>
      <c r="D162" s="198"/>
      <c r="E162" s="198"/>
      <c r="F162" s="199">
        <f t="shared" si="209"/>
        <v>0</v>
      </c>
      <c r="G162" s="199"/>
      <c r="H162" s="198"/>
      <c r="I162" s="198"/>
      <c r="J162" s="199">
        <f t="shared" si="214"/>
        <v>0</v>
      </c>
      <c r="K162" s="198"/>
      <c r="L162" s="198"/>
      <c r="M162" s="198"/>
      <c r="N162" s="198"/>
      <c r="O162" s="198"/>
      <c r="P162" s="198"/>
      <c r="Q162" s="198"/>
      <c r="R162" s="198"/>
      <c r="S162" s="198"/>
      <c r="T162" s="199">
        <f t="shared" si="217"/>
        <v>0</v>
      </c>
      <c r="U162" s="199">
        <f t="shared" si="215"/>
        <v>0</v>
      </c>
      <c r="V162" s="198"/>
      <c r="W162" s="199">
        <f t="shared" si="216"/>
        <v>0</v>
      </c>
      <c r="X162" s="198"/>
      <c r="Y162" s="198"/>
      <c r="AA162" s="292">
        <f t="shared" si="195"/>
        <v>0</v>
      </c>
    </row>
    <row r="163" spans="1:27" s="190" customFormat="1" hidden="1" x14ac:dyDescent="0.25">
      <c r="A163" s="187"/>
      <c r="B163" s="187">
        <v>424</v>
      </c>
      <c r="C163" s="192"/>
      <c r="D163" s="189">
        <f t="shared" ref="D163:E163" si="223">SUM(D164+D165+D166+D167)</f>
        <v>0</v>
      </c>
      <c r="E163" s="189">
        <f t="shared" si="223"/>
        <v>0</v>
      </c>
      <c r="F163" s="199">
        <f t="shared" si="209"/>
        <v>0</v>
      </c>
      <c r="G163" s="189"/>
      <c r="H163" s="189">
        <f t="shared" ref="H163:I163" si="224">SUM(H164+H165+H166+H167)</f>
        <v>0</v>
      </c>
      <c r="I163" s="189">
        <f t="shared" si="224"/>
        <v>0</v>
      </c>
      <c r="J163" s="199">
        <f t="shared" si="214"/>
        <v>0</v>
      </c>
      <c r="K163" s="189">
        <f t="shared" ref="K163:S163" si="225">SUM(K164+K165+K166+K167)</f>
        <v>0</v>
      </c>
      <c r="L163" s="189">
        <f t="shared" si="225"/>
        <v>0</v>
      </c>
      <c r="M163" s="189">
        <f t="shared" si="225"/>
        <v>0</v>
      </c>
      <c r="N163" s="189">
        <f t="shared" si="225"/>
        <v>0</v>
      </c>
      <c r="O163" s="189">
        <f t="shared" si="225"/>
        <v>0</v>
      </c>
      <c r="P163" s="189">
        <f t="shared" si="225"/>
        <v>0</v>
      </c>
      <c r="Q163" s="189">
        <f t="shared" si="225"/>
        <v>0</v>
      </c>
      <c r="R163" s="189">
        <f t="shared" si="225"/>
        <v>0</v>
      </c>
      <c r="S163" s="189">
        <f t="shared" si="225"/>
        <v>0</v>
      </c>
      <c r="T163" s="199">
        <f t="shared" si="217"/>
        <v>0</v>
      </c>
      <c r="U163" s="199">
        <f t="shared" si="215"/>
        <v>0</v>
      </c>
      <c r="V163" s="189">
        <f t="shared" ref="V163" si="226">SUM(V164+V165+V166+V167)</f>
        <v>0</v>
      </c>
      <c r="W163" s="199">
        <f t="shared" si="216"/>
        <v>0</v>
      </c>
      <c r="X163" s="189">
        <f t="shared" ref="X163:Y163" si="227">SUM(X164+X165+X166+X167)</f>
        <v>0</v>
      </c>
      <c r="Y163" s="189">
        <f t="shared" si="227"/>
        <v>0</v>
      </c>
      <c r="AA163" s="292">
        <f t="shared" si="195"/>
        <v>0</v>
      </c>
    </row>
    <row r="164" spans="1:27" s="200" customFormat="1" hidden="1" x14ac:dyDescent="0.25">
      <c r="A164" s="195"/>
      <c r="B164" s="206">
        <v>4241</v>
      </c>
      <c r="C164" s="207" t="s">
        <v>100</v>
      </c>
      <c r="D164" s="198"/>
      <c r="E164" s="198"/>
      <c r="F164" s="199">
        <f t="shared" si="209"/>
        <v>0</v>
      </c>
      <c r="G164" s="199"/>
      <c r="H164" s="198"/>
      <c r="I164" s="198"/>
      <c r="J164" s="199">
        <f t="shared" si="214"/>
        <v>0</v>
      </c>
      <c r="K164" s="198"/>
      <c r="L164" s="198"/>
      <c r="M164" s="198"/>
      <c r="N164" s="198"/>
      <c r="O164" s="198"/>
      <c r="P164" s="198"/>
      <c r="Q164" s="198"/>
      <c r="R164" s="198"/>
      <c r="S164" s="198"/>
      <c r="T164" s="199">
        <f t="shared" si="217"/>
        <v>0</v>
      </c>
      <c r="U164" s="199">
        <f t="shared" si="215"/>
        <v>0</v>
      </c>
      <c r="V164" s="198"/>
      <c r="W164" s="199">
        <f t="shared" si="216"/>
        <v>0</v>
      </c>
      <c r="X164" s="198"/>
      <c r="Y164" s="198"/>
      <c r="AA164" s="292">
        <f t="shared" si="195"/>
        <v>0</v>
      </c>
    </row>
    <row r="165" spans="1:27" s="200" customFormat="1" hidden="1" x14ac:dyDescent="0.25">
      <c r="A165" s="195"/>
      <c r="B165" s="206">
        <v>4242</v>
      </c>
      <c r="C165" s="208" t="s">
        <v>101</v>
      </c>
      <c r="D165" s="198"/>
      <c r="E165" s="198"/>
      <c r="F165" s="199">
        <f t="shared" si="209"/>
        <v>0</v>
      </c>
      <c r="G165" s="199"/>
      <c r="H165" s="198"/>
      <c r="I165" s="198"/>
      <c r="J165" s="199">
        <f t="shared" si="214"/>
        <v>0</v>
      </c>
      <c r="K165" s="198"/>
      <c r="L165" s="198"/>
      <c r="M165" s="198"/>
      <c r="N165" s="198"/>
      <c r="O165" s="198"/>
      <c r="P165" s="198"/>
      <c r="Q165" s="198"/>
      <c r="R165" s="198"/>
      <c r="S165" s="198"/>
      <c r="T165" s="199">
        <f t="shared" si="217"/>
        <v>0</v>
      </c>
      <c r="U165" s="199">
        <f t="shared" si="215"/>
        <v>0</v>
      </c>
      <c r="V165" s="198"/>
      <c r="W165" s="199">
        <f t="shared" si="216"/>
        <v>0</v>
      </c>
      <c r="X165" s="198"/>
      <c r="Y165" s="198"/>
      <c r="AA165" s="292">
        <f t="shared" si="195"/>
        <v>0</v>
      </c>
    </row>
    <row r="166" spans="1:27" s="200" customFormat="1" hidden="1" x14ac:dyDescent="0.25">
      <c r="A166" s="195"/>
      <c r="B166" s="206">
        <v>4243</v>
      </c>
      <c r="C166" s="208" t="s">
        <v>102</v>
      </c>
      <c r="D166" s="198"/>
      <c r="E166" s="198"/>
      <c r="F166" s="199">
        <f t="shared" si="209"/>
        <v>0</v>
      </c>
      <c r="G166" s="199"/>
      <c r="H166" s="198"/>
      <c r="I166" s="198"/>
      <c r="J166" s="199">
        <f t="shared" si="214"/>
        <v>0</v>
      </c>
      <c r="K166" s="198"/>
      <c r="L166" s="198"/>
      <c r="M166" s="198"/>
      <c r="N166" s="198"/>
      <c r="O166" s="198"/>
      <c r="P166" s="198"/>
      <c r="Q166" s="198"/>
      <c r="R166" s="198"/>
      <c r="S166" s="198"/>
      <c r="T166" s="199">
        <f t="shared" si="217"/>
        <v>0</v>
      </c>
      <c r="U166" s="199">
        <f t="shared" si="215"/>
        <v>0</v>
      </c>
      <c r="V166" s="198"/>
      <c r="W166" s="199">
        <f t="shared" si="216"/>
        <v>0</v>
      </c>
      <c r="X166" s="198"/>
      <c r="Y166" s="198"/>
      <c r="AA166" s="292">
        <f t="shared" si="195"/>
        <v>0</v>
      </c>
    </row>
    <row r="167" spans="1:27" s="200" customFormat="1" hidden="1" x14ac:dyDescent="0.25">
      <c r="A167" s="195"/>
      <c r="B167" s="206">
        <v>4244</v>
      </c>
      <c r="C167" s="208" t="s">
        <v>103</v>
      </c>
      <c r="D167" s="198"/>
      <c r="E167" s="198"/>
      <c r="F167" s="199">
        <f t="shared" si="209"/>
        <v>0</v>
      </c>
      <c r="G167" s="199"/>
      <c r="H167" s="198"/>
      <c r="I167" s="198"/>
      <c r="J167" s="199">
        <f t="shared" si="214"/>
        <v>0</v>
      </c>
      <c r="K167" s="198"/>
      <c r="L167" s="198"/>
      <c r="M167" s="198"/>
      <c r="N167" s="198"/>
      <c r="O167" s="198"/>
      <c r="P167" s="198"/>
      <c r="Q167" s="198"/>
      <c r="R167" s="198"/>
      <c r="S167" s="198"/>
      <c r="T167" s="199">
        <f t="shared" si="217"/>
        <v>0</v>
      </c>
      <c r="U167" s="199">
        <f t="shared" si="215"/>
        <v>0</v>
      </c>
      <c r="V167" s="198"/>
      <c r="W167" s="199">
        <f t="shared" si="216"/>
        <v>0</v>
      </c>
      <c r="X167" s="198"/>
      <c r="Y167" s="198"/>
      <c r="AA167" s="292">
        <f t="shared" si="195"/>
        <v>0</v>
      </c>
    </row>
    <row r="168" spans="1:27" s="190" customFormat="1" hidden="1" x14ac:dyDescent="0.25">
      <c r="A168" s="187"/>
      <c r="B168" s="187">
        <v>426</v>
      </c>
      <c r="C168" s="191"/>
      <c r="D168" s="189">
        <f t="shared" ref="D168:E168" si="228">SUM(D169+D170)</f>
        <v>0</v>
      </c>
      <c r="E168" s="189">
        <f t="shared" si="228"/>
        <v>0</v>
      </c>
      <c r="F168" s="199">
        <f t="shared" si="209"/>
        <v>0</v>
      </c>
      <c r="G168" s="189"/>
      <c r="H168" s="189">
        <f t="shared" ref="H168:I168" si="229">SUM(H169+H170)</f>
        <v>0</v>
      </c>
      <c r="I168" s="189">
        <f t="shared" si="229"/>
        <v>0</v>
      </c>
      <c r="J168" s="199">
        <f t="shared" si="214"/>
        <v>0</v>
      </c>
      <c r="K168" s="189">
        <f t="shared" ref="K168:S168" si="230">SUM(K169+K170)</f>
        <v>0</v>
      </c>
      <c r="L168" s="189">
        <f t="shared" si="230"/>
        <v>0</v>
      </c>
      <c r="M168" s="189">
        <f t="shared" si="230"/>
        <v>0</v>
      </c>
      <c r="N168" s="189">
        <f t="shared" si="230"/>
        <v>0</v>
      </c>
      <c r="O168" s="189">
        <f t="shared" si="230"/>
        <v>0</v>
      </c>
      <c r="P168" s="189">
        <f t="shared" si="230"/>
        <v>0</v>
      </c>
      <c r="Q168" s="189">
        <f t="shared" si="230"/>
        <v>0</v>
      </c>
      <c r="R168" s="189">
        <f t="shared" si="230"/>
        <v>0</v>
      </c>
      <c r="S168" s="189">
        <f t="shared" si="230"/>
        <v>0</v>
      </c>
      <c r="T168" s="199">
        <f t="shared" si="217"/>
        <v>0</v>
      </c>
      <c r="U168" s="199">
        <f t="shared" si="215"/>
        <v>0</v>
      </c>
      <c r="V168" s="189">
        <f t="shared" ref="V168" si="231">SUM(V169+V170)</f>
        <v>0</v>
      </c>
      <c r="W168" s="199">
        <f t="shared" si="216"/>
        <v>0</v>
      </c>
      <c r="X168" s="189">
        <f t="shared" ref="X168:Y168" si="232">SUM(X169+X170)</f>
        <v>0</v>
      </c>
      <c r="Y168" s="189">
        <f t="shared" si="232"/>
        <v>0</v>
      </c>
      <c r="AA168" s="292">
        <f t="shared" si="195"/>
        <v>0</v>
      </c>
    </row>
    <row r="169" spans="1:27" s="200" customFormat="1" hidden="1" x14ac:dyDescent="0.25">
      <c r="A169" s="195"/>
      <c r="B169" s="204">
        <v>4262</v>
      </c>
      <c r="C169" s="205" t="s">
        <v>104</v>
      </c>
      <c r="D169" s="198"/>
      <c r="E169" s="198"/>
      <c r="F169" s="199">
        <f t="shared" si="209"/>
        <v>0</v>
      </c>
      <c r="G169" s="199"/>
      <c r="H169" s="198"/>
      <c r="I169" s="198"/>
      <c r="J169" s="199">
        <f t="shared" si="214"/>
        <v>0</v>
      </c>
      <c r="K169" s="198"/>
      <c r="L169" s="198"/>
      <c r="M169" s="198"/>
      <c r="N169" s="198"/>
      <c r="O169" s="198"/>
      <c r="P169" s="198"/>
      <c r="Q169" s="198"/>
      <c r="R169" s="198"/>
      <c r="S169" s="198"/>
      <c r="T169" s="199">
        <f t="shared" si="217"/>
        <v>0</v>
      </c>
      <c r="U169" s="199">
        <f t="shared" si="215"/>
        <v>0</v>
      </c>
      <c r="V169" s="198"/>
      <c r="W169" s="199">
        <f t="shared" si="216"/>
        <v>0</v>
      </c>
      <c r="X169" s="198"/>
      <c r="Y169" s="198"/>
      <c r="AA169" s="292">
        <f t="shared" si="195"/>
        <v>0</v>
      </c>
    </row>
    <row r="170" spans="1:27" s="200" customFormat="1" hidden="1" x14ac:dyDescent="0.25">
      <c r="A170" s="195"/>
      <c r="B170" s="204">
        <v>4263</v>
      </c>
      <c r="C170" s="205" t="s">
        <v>105</v>
      </c>
      <c r="D170" s="198"/>
      <c r="E170" s="198"/>
      <c r="F170" s="199">
        <f t="shared" si="209"/>
        <v>0</v>
      </c>
      <c r="G170" s="199"/>
      <c r="H170" s="198"/>
      <c r="I170" s="198"/>
      <c r="J170" s="199">
        <f t="shared" si="214"/>
        <v>0</v>
      </c>
      <c r="K170" s="198"/>
      <c r="L170" s="198"/>
      <c r="M170" s="198"/>
      <c r="N170" s="198"/>
      <c r="O170" s="198"/>
      <c r="P170" s="198"/>
      <c r="Q170" s="198"/>
      <c r="R170" s="198"/>
      <c r="S170" s="198"/>
      <c r="T170" s="199">
        <f t="shared" si="217"/>
        <v>0</v>
      </c>
      <c r="U170" s="199">
        <f t="shared" si="215"/>
        <v>0</v>
      </c>
      <c r="V170" s="198"/>
      <c r="W170" s="199">
        <f t="shared" si="216"/>
        <v>0</v>
      </c>
      <c r="X170" s="198"/>
      <c r="Y170" s="198"/>
      <c r="AA170" s="292">
        <f t="shared" si="195"/>
        <v>0</v>
      </c>
    </row>
    <row r="171" spans="1:27" s="200" customFormat="1" x14ac:dyDescent="0.25">
      <c r="A171" s="195"/>
      <c r="B171" s="204"/>
      <c r="C171" s="205"/>
      <c r="D171" s="198"/>
      <c r="E171" s="198"/>
      <c r="F171" s="199"/>
      <c r="G171" s="199"/>
      <c r="H171" s="198"/>
      <c r="I171" s="198"/>
      <c r="J171" s="199"/>
      <c r="K171" s="198"/>
      <c r="L171" s="198"/>
      <c r="M171" s="198"/>
      <c r="N171" s="198"/>
      <c r="O171" s="198"/>
      <c r="P171" s="198"/>
      <c r="Q171" s="198"/>
      <c r="R171" s="198"/>
      <c r="S171" s="198"/>
      <c r="T171" s="199"/>
      <c r="U171" s="199"/>
      <c r="V171" s="198"/>
      <c r="W171" s="199"/>
      <c r="X171" s="198"/>
      <c r="Y171" s="198"/>
      <c r="AA171" s="292"/>
    </row>
    <row r="172" spans="1:27" x14ac:dyDescent="0.25">
      <c r="AA172" s="292">
        <f t="shared" si="195"/>
        <v>0</v>
      </c>
    </row>
    <row r="173" spans="1:27" s="7" customFormat="1" x14ac:dyDescent="0.25">
      <c r="B173" s="6"/>
      <c r="C173" s="10" t="s">
        <v>573</v>
      </c>
      <c r="D173" s="4">
        <f t="shared" ref="D173:E173" si="233">SUM(D174+D231)</f>
        <v>0</v>
      </c>
      <c r="E173" s="4">
        <f t="shared" si="233"/>
        <v>0</v>
      </c>
      <c r="F173" s="199">
        <f t="shared" ref="F173:F176" si="234">SUM(H173:S173)</f>
        <v>60000</v>
      </c>
      <c r="G173" s="4"/>
      <c r="H173" s="4">
        <f t="shared" ref="H173:I173" si="235">SUM(H174+H231)</f>
        <v>30000</v>
      </c>
      <c r="I173" s="4">
        <f t="shared" si="235"/>
        <v>0</v>
      </c>
      <c r="J173" s="199">
        <f t="shared" ref="J173:J233" si="236">SUM(H173:I173)</f>
        <v>30000</v>
      </c>
      <c r="K173" s="4">
        <f t="shared" ref="K173:S173" si="237">SUM(K174+K231)</f>
        <v>0</v>
      </c>
      <c r="L173" s="4">
        <f t="shared" si="237"/>
        <v>0</v>
      </c>
      <c r="M173" s="4">
        <f t="shared" si="237"/>
        <v>0</v>
      </c>
      <c r="N173" s="4">
        <f t="shared" si="237"/>
        <v>0</v>
      </c>
      <c r="O173" s="4">
        <f t="shared" si="237"/>
        <v>0</v>
      </c>
      <c r="P173" s="4">
        <f t="shared" si="237"/>
        <v>0</v>
      </c>
      <c r="Q173" s="4">
        <f t="shared" si="237"/>
        <v>0</v>
      </c>
      <c r="R173" s="4">
        <f t="shared" si="237"/>
        <v>0</v>
      </c>
      <c r="S173" s="4">
        <f t="shared" si="237"/>
        <v>0</v>
      </c>
      <c r="T173" s="199">
        <f>SUM(K173:S173)</f>
        <v>0</v>
      </c>
      <c r="U173" s="199">
        <f t="shared" ref="U173:U236" si="238">SUM(J173+T173)</f>
        <v>30000</v>
      </c>
      <c r="V173" s="4">
        <f t="shared" ref="V173" si="239">SUM(V174+V231)</f>
        <v>0</v>
      </c>
      <c r="W173" s="199">
        <f t="shared" ref="W173:W236" si="240">SUM(U173:V173)</f>
        <v>30000</v>
      </c>
      <c r="X173" s="4">
        <f>+W173*100.8%</f>
        <v>30240</v>
      </c>
      <c r="Y173" s="4">
        <v>30421</v>
      </c>
      <c r="AA173" s="292">
        <f t="shared" si="195"/>
        <v>30000</v>
      </c>
    </row>
    <row r="174" spans="1:27" s="7" customFormat="1" x14ac:dyDescent="0.25">
      <c r="B174" s="6">
        <v>3</v>
      </c>
      <c r="C174" s="7" t="s">
        <v>119</v>
      </c>
      <c r="D174" s="4">
        <f t="shared" ref="D174:E174" si="241">SUM(D175+D187+D220)</f>
        <v>0</v>
      </c>
      <c r="E174" s="4">
        <f t="shared" si="241"/>
        <v>0</v>
      </c>
      <c r="F174" s="199">
        <f t="shared" si="234"/>
        <v>60000</v>
      </c>
      <c r="G174" s="4"/>
      <c r="H174" s="4">
        <f t="shared" ref="H174:I174" si="242">SUM(H175+H187+H220)</f>
        <v>30000</v>
      </c>
      <c r="I174" s="4">
        <f t="shared" si="242"/>
        <v>0</v>
      </c>
      <c r="J174" s="199">
        <f t="shared" si="236"/>
        <v>30000</v>
      </c>
      <c r="K174" s="4">
        <f t="shared" ref="K174:S174" si="243">SUM(K175+K187+K220)</f>
        <v>0</v>
      </c>
      <c r="L174" s="4">
        <f t="shared" si="243"/>
        <v>0</v>
      </c>
      <c r="M174" s="4">
        <f t="shared" si="243"/>
        <v>0</v>
      </c>
      <c r="N174" s="4">
        <f t="shared" si="243"/>
        <v>0</v>
      </c>
      <c r="O174" s="4">
        <f t="shared" si="243"/>
        <v>0</v>
      </c>
      <c r="P174" s="4">
        <f t="shared" si="243"/>
        <v>0</v>
      </c>
      <c r="Q174" s="4">
        <f t="shared" si="243"/>
        <v>0</v>
      </c>
      <c r="R174" s="4">
        <f t="shared" si="243"/>
        <v>0</v>
      </c>
      <c r="S174" s="4">
        <f t="shared" si="243"/>
        <v>0</v>
      </c>
      <c r="T174" s="199">
        <f t="shared" ref="T174:T237" si="244">SUM(K174:S174)</f>
        <v>0</v>
      </c>
      <c r="U174" s="199">
        <f t="shared" si="238"/>
        <v>30000</v>
      </c>
      <c r="V174" s="4">
        <f t="shared" ref="V174" si="245">SUM(V175+V187+V220)</f>
        <v>0</v>
      </c>
      <c r="W174" s="199">
        <f t="shared" si="240"/>
        <v>30000</v>
      </c>
      <c r="X174" s="4">
        <f t="shared" ref="X174" si="246">SUM(X175+X187+X220)</f>
        <v>30240</v>
      </c>
      <c r="Y174" s="4">
        <f t="shared" ref="Y174:Y187" si="247">+X174*100.6%</f>
        <v>30421.439999999999</v>
      </c>
      <c r="AA174" s="292">
        <f t="shared" si="195"/>
        <v>30000</v>
      </c>
    </row>
    <row r="175" spans="1:27" s="7" customFormat="1" hidden="1" x14ac:dyDescent="0.25">
      <c r="B175" s="6">
        <v>31</v>
      </c>
      <c r="D175" s="4">
        <f t="shared" ref="D175:E175" si="248">SUM(D176+D181+D183)</f>
        <v>0</v>
      </c>
      <c r="E175" s="4">
        <f t="shared" si="248"/>
        <v>0</v>
      </c>
      <c r="F175" s="199">
        <f t="shared" si="234"/>
        <v>0</v>
      </c>
      <c r="G175" s="4"/>
      <c r="H175" s="4">
        <f t="shared" ref="H175:I175" si="249">SUM(H176+H181+H183)</f>
        <v>0</v>
      </c>
      <c r="I175" s="4">
        <f t="shared" si="249"/>
        <v>0</v>
      </c>
      <c r="J175" s="199">
        <f t="shared" si="236"/>
        <v>0</v>
      </c>
      <c r="K175" s="4">
        <f t="shared" ref="K175:S175" si="250">SUM(K176+K181+K183)</f>
        <v>0</v>
      </c>
      <c r="L175" s="4">
        <f t="shared" si="250"/>
        <v>0</v>
      </c>
      <c r="M175" s="4">
        <f t="shared" si="250"/>
        <v>0</v>
      </c>
      <c r="N175" s="4">
        <f t="shared" si="250"/>
        <v>0</v>
      </c>
      <c r="O175" s="4">
        <f t="shared" si="250"/>
        <v>0</v>
      </c>
      <c r="P175" s="4">
        <f t="shared" si="250"/>
        <v>0</v>
      </c>
      <c r="Q175" s="4">
        <f t="shared" si="250"/>
        <v>0</v>
      </c>
      <c r="R175" s="4">
        <f t="shared" si="250"/>
        <v>0</v>
      </c>
      <c r="S175" s="4">
        <f t="shared" si="250"/>
        <v>0</v>
      </c>
      <c r="T175" s="199">
        <f t="shared" si="244"/>
        <v>0</v>
      </c>
      <c r="U175" s="199">
        <f t="shared" si="238"/>
        <v>0</v>
      </c>
      <c r="V175" s="4">
        <f t="shared" ref="V175" si="251">SUM(V176+V181+V183)</f>
        <v>0</v>
      </c>
      <c r="W175" s="199">
        <f t="shared" si="240"/>
        <v>0</v>
      </c>
      <c r="X175" s="4">
        <f t="shared" ref="X175" si="252">SUM(X176+X181+X183)</f>
        <v>0</v>
      </c>
      <c r="Y175" s="4">
        <f t="shared" si="247"/>
        <v>0</v>
      </c>
      <c r="AA175" s="292">
        <f t="shared" si="195"/>
        <v>0</v>
      </c>
    </row>
    <row r="176" spans="1:27" s="7" customFormat="1" hidden="1" x14ac:dyDescent="0.25">
      <c r="B176" s="6">
        <v>311</v>
      </c>
      <c r="D176" s="4">
        <f t="shared" ref="D176:E176" si="253">SUM(D177+D178+D179+D180)</f>
        <v>0</v>
      </c>
      <c r="E176" s="4">
        <f t="shared" si="253"/>
        <v>0</v>
      </c>
      <c r="F176" s="199">
        <f t="shared" si="234"/>
        <v>0</v>
      </c>
      <c r="G176" s="4"/>
      <c r="H176" s="4">
        <f t="shared" ref="H176:I176" si="254">SUM(H177+H178+H179+H180)</f>
        <v>0</v>
      </c>
      <c r="I176" s="4">
        <f t="shared" si="254"/>
        <v>0</v>
      </c>
      <c r="J176" s="199">
        <f t="shared" si="236"/>
        <v>0</v>
      </c>
      <c r="K176" s="4">
        <f t="shared" ref="K176:S176" si="255">SUM(K177+K178+K179+K180)</f>
        <v>0</v>
      </c>
      <c r="L176" s="4">
        <f t="shared" si="255"/>
        <v>0</v>
      </c>
      <c r="M176" s="4">
        <f t="shared" si="255"/>
        <v>0</v>
      </c>
      <c r="N176" s="4">
        <f t="shared" si="255"/>
        <v>0</v>
      </c>
      <c r="O176" s="4">
        <f t="shared" si="255"/>
        <v>0</v>
      </c>
      <c r="P176" s="4">
        <f t="shared" si="255"/>
        <v>0</v>
      </c>
      <c r="Q176" s="4">
        <f t="shared" si="255"/>
        <v>0</v>
      </c>
      <c r="R176" s="4">
        <f t="shared" si="255"/>
        <v>0</v>
      </c>
      <c r="S176" s="4">
        <f t="shared" si="255"/>
        <v>0</v>
      </c>
      <c r="T176" s="199">
        <f t="shared" si="244"/>
        <v>0</v>
      </c>
      <c r="U176" s="199">
        <f t="shared" si="238"/>
        <v>0</v>
      </c>
      <c r="V176" s="4">
        <f t="shared" ref="V176" si="256">SUM(V177+V178+V179+V180)</f>
        <v>0</v>
      </c>
      <c r="W176" s="199">
        <f t="shared" si="240"/>
        <v>0</v>
      </c>
      <c r="X176" s="4">
        <f t="shared" ref="X176" si="257">SUM(X177+X178+X179+X180)</f>
        <v>0</v>
      </c>
      <c r="Y176" s="4">
        <f t="shared" si="247"/>
        <v>0</v>
      </c>
      <c r="AA176" s="292">
        <f t="shared" si="195"/>
        <v>0</v>
      </c>
    </row>
    <row r="177" spans="1:27" s="200" customFormat="1" hidden="1" x14ac:dyDescent="0.25">
      <c r="A177" s="195"/>
      <c r="B177" s="196" t="s">
        <v>0</v>
      </c>
      <c r="C177" s="197" t="s">
        <v>1</v>
      </c>
      <c r="D177" s="198"/>
      <c r="E177" s="198"/>
      <c r="F177" s="199">
        <f t="shared" ref="F177" si="258">SUM(H177:S177)</f>
        <v>0</v>
      </c>
      <c r="G177" s="199"/>
      <c r="H177" s="198"/>
      <c r="I177" s="198"/>
      <c r="J177" s="199">
        <f t="shared" si="236"/>
        <v>0</v>
      </c>
      <c r="K177" s="198"/>
      <c r="L177" s="198"/>
      <c r="M177" s="198"/>
      <c r="N177" s="198"/>
      <c r="O177" s="198"/>
      <c r="P177" s="198"/>
      <c r="Q177" s="198"/>
      <c r="R177" s="198"/>
      <c r="S177" s="198"/>
      <c r="T177" s="199">
        <f t="shared" si="244"/>
        <v>0</v>
      </c>
      <c r="U177" s="199">
        <f t="shared" si="238"/>
        <v>0</v>
      </c>
      <c r="V177" s="198"/>
      <c r="W177" s="199">
        <f t="shared" si="240"/>
        <v>0</v>
      </c>
      <c r="X177" s="198"/>
      <c r="Y177" s="4">
        <f t="shared" si="247"/>
        <v>0</v>
      </c>
      <c r="AA177" s="292">
        <f t="shared" si="195"/>
        <v>0</v>
      </c>
    </row>
    <row r="178" spans="1:27" s="200" customFormat="1" hidden="1" x14ac:dyDescent="0.25">
      <c r="A178" s="195"/>
      <c r="B178" s="196" t="s">
        <v>2</v>
      </c>
      <c r="C178" s="197" t="s">
        <v>3</v>
      </c>
      <c r="D178" s="198"/>
      <c r="E178" s="198"/>
      <c r="F178" s="199">
        <f t="shared" ref="F178:F232" si="259">SUM(H178:S178)</f>
        <v>0</v>
      </c>
      <c r="G178" s="199"/>
      <c r="H178" s="198"/>
      <c r="I178" s="198"/>
      <c r="J178" s="199">
        <f t="shared" si="236"/>
        <v>0</v>
      </c>
      <c r="K178" s="198"/>
      <c r="L178" s="198"/>
      <c r="M178" s="198"/>
      <c r="N178" s="198"/>
      <c r="O178" s="198"/>
      <c r="P178" s="198"/>
      <c r="Q178" s="198"/>
      <c r="R178" s="198"/>
      <c r="S178" s="198"/>
      <c r="T178" s="199">
        <f t="shared" si="244"/>
        <v>0</v>
      </c>
      <c r="U178" s="199">
        <f t="shared" si="238"/>
        <v>0</v>
      </c>
      <c r="V178" s="198"/>
      <c r="W178" s="199">
        <f t="shared" si="240"/>
        <v>0</v>
      </c>
      <c r="X178" s="198"/>
      <c r="Y178" s="4">
        <f t="shared" si="247"/>
        <v>0</v>
      </c>
      <c r="AA178" s="292">
        <f t="shared" si="195"/>
        <v>0</v>
      </c>
    </row>
    <row r="179" spans="1:27" s="200" customFormat="1" hidden="1" x14ac:dyDescent="0.25">
      <c r="A179" s="195"/>
      <c r="B179" s="196" t="s">
        <v>4</v>
      </c>
      <c r="C179" s="197" t="s">
        <v>5</v>
      </c>
      <c r="D179" s="198"/>
      <c r="E179" s="198"/>
      <c r="F179" s="199">
        <f t="shared" si="259"/>
        <v>0</v>
      </c>
      <c r="G179" s="199"/>
      <c r="H179" s="198"/>
      <c r="I179" s="198"/>
      <c r="J179" s="199">
        <f t="shared" si="236"/>
        <v>0</v>
      </c>
      <c r="K179" s="198"/>
      <c r="L179" s="198"/>
      <c r="M179" s="198"/>
      <c r="N179" s="198"/>
      <c r="O179" s="198"/>
      <c r="P179" s="198"/>
      <c r="Q179" s="198"/>
      <c r="R179" s="198"/>
      <c r="S179" s="198"/>
      <c r="T179" s="199">
        <f t="shared" si="244"/>
        <v>0</v>
      </c>
      <c r="U179" s="199">
        <f t="shared" si="238"/>
        <v>0</v>
      </c>
      <c r="V179" s="198"/>
      <c r="W179" s="199">
        <f t="shared" si="240"/>
        <v>0</v>
      </c>
      <c r="X179" s="198"/>
      <c r="Y179" s="4">
        <f t="shared" si="247"/>
        <v>0</v>
      </c>
      <c r="AA179" s="292">
        <f t="shared" si="195"/>
        <v>0</v>
      </c>
    </row>
    <row r="180" spans="1:27" s="200" customFormat="1" hidden="1" x14ac:dyDescent="0.25">
      <c r="A180" s="195"/>
      <c r="B180" s="196" t="s">
        <v>6</v>
      </c>
      <c r="C180" s="197" t="s">
        <v>7</v>
      </c>
      <c r="D180" s="198"/>
      <c r="E180" s="198"/>
      <c r="F180" s="199">
        <f t="shared" si="259"/>
        <v>0</v>
      </c>
      <c r="G180" s="199"/>
      <c r="H180" s="198"/>
      <c r="I180" s="198"/>
      <c r="J180" s="199">
        <f t="shared" si="236"/>
        <v>0</v>
      </c>
      <c r="K180" s="198"/>
      <c r="L180" s="198"/>
      <c r="M180" s="198"/>
      <c r="N180" s="198"/>
      <c r="O180" s="198"/>
      <c r="P180" s="198"/>
      <c r="Q180" s="198"/>
      <c r="R180" s="198"/>
      <c r="S180" s="198"/>
      <c r="T180" s="199">
        <f t="shared" si="244"/>
        <v>0</v>
      </c>
      <c r="U180" s="199">
        <f t="shared" si="238"/>
        <v>0</v>
      </c>
      <c r="V180" s="198"/>
      <c r="W180" s="199">
        <f t="shared" si="240"/>
        <v>0</v>
      </c>
      <c r="X180" s="198"/>
      <c r="Y180" s="4">
        <f t="shared" si="247"/>
        <v>0</v>
      </c>
      <c r="AA180" s="292">
        <f t="shared" si="195"/>
        <v>0</v>
      </c>
    </row>
    <row r="181" spans="1:27" s="190" customFormat="1" hidden="1" x14ac:dyDescent="0.25">
      <c r="A181" s="187"/>
      <c r="B181" s="187">
        <v>312</v>
      </c>
      <c r="C181" s="188"/>
      <c r="D181" s="189">
        <f>SUM(D182)</f>
        <v>0</v>
      </c>
      <c r="E181" s="189">
        <f t="shared" ref="E181:V181" si="260">SUM(E182)</f>
        <v>0</v>
      </c>
      <c r="F181" s="199">
        <f t="shared" si="259"/>
        <v>0</v>
      </c>
      <c r="G181" s="189"/>
      <c r="H181" s="189">
        <f t="shared" si="260"/>
        <v>0</v>
      </c>
      <c r="I181" s="189">
        <f t="shared" si="260"/>
        <v>0</v>
      </c>
      <c r="J181" s="199">
        <f t="shared" si="236"/>
        <v>0</v>
      </c>
      <c r="K181" s="189">
        <f t="shared" si="260"/>
        <v>0</v>
      </c>
      <c r="L181" s="189">
        <f t="shared" si="260"/>
        <v>0</v>
      </c>
      <c r="M181" s="189">
        <f t="shared" si="260"/>
        <v>0</v>
      </c>
      <c r="N181" s="189">
        <f t="shared" si="260"/>
        <v>0</v>
      </c>
      <c r="O181" s="189">
        <f t="shared" si="260"/>
        <v>0</v>
      </c>
      <c r="P181" s="189">
        <f t="shared" si="260"/>
        <v>0</v>
      </c>
      <c r="Q181" s="189">
        <f t="shared" si="260"/>
        <v>0</v>
      </c>
      <c r="R181" s="189">
        <f t="shared" si="260"/>
        <v>0</v>
      </c>
      <c r="S181" s="189">
        <f t="shared" si="260"/>
        <v>0</v>
      </c>
      <c r="T181" s="199">
        <f t="shared" si="244"/>
        <v>0</v>
      </c>
      <c r="U181" s="199">
        <f t="shared" si="238"/>
        <v>0</v>
      </c>
      <c r="V181" s="189">
        <f t="shared" si="260"/>
        <v>0</v>
      </c>
      <c r="W181" s="199">
        <f t="shared" si="240"/>
        <v>0</v>
      </c>
      <c r="X181" s="189">
        <f t="shared" ref="X181" si="261">SUM(X182)</f>
        <v>0</v>
      </c>
      <c r="Y181" s="4">
        <f t="shared" si="247"/>
        <v>0</v>
      </c>
      <c r="AA181" s="292">
        <f t="shared" si="195"/>
        <v>0</v>
      </c>
    </row>
    <row r="182" spans="1:27" s="200" customFormat="1" hidden="1" x14ac:dyDescent="0.25">
      <c r="A182" s="195"/>
      <c r="B182" s="196" t="s">
        <v>8</v>
      </c>
      <c r="C182" s="197" t="s">
        <v>9</v>
      </c>
      <c r="D182" s="198"/>
      <c r="E182" s="198"/>
      <c r="F182" s="199">
        <f t="shared" si="259"/>
        <v>0</v>
      </c>
      <c r="G182" s="199"/>
      <c r="H182" s="198"/>
      <c r="I182" s="198"/>
      <c r="J182" s="199">
        <f t="shared" si="236"/>
        <v>0</v>
      </c>
      <c r="K182" s="198"/>
      <c r="L182" s="198"/>
      <c r="M182" s="198"/>
      <c r="N182" s="198"/>
      <c r="O182" s="198"/>
      <c r="P182" s="198"/>
      <c r="Q182" s="198"/>
      <c r="R182" s="198"/>
      <c r="S182" s="198"/>
      <c r="T182" s="199">
        <f t="shared" si="244"/>
        <v>0</v>
      </c>
      <c r="U182" s="199">
        <f t="shared" si="238"/>
        <v>0</v>
      </c>
      <c r="V182" s="198"/>
      <c r="W182" s="199">
        <f t="shared" si="240"/>
        <v>0</v>
      </c>
      <c r="X182" s="198"/>
      <c r="Y182" s="4">
        <f t="shared" si="247"/>
        <v>0</v>
      </c>
      <c r="AA182" s="292">
        <f t="shared" si="195"/>
        <v>0</v>
      </c>
    </row>
    <row r="183" spans="1:27" s="190" customFormat="1" hidden="1" x14ac:dyDescent="0.25">
      <c r="A183" s="187"/>
      <c r="B183" s="187">
        <v>313</v>
      </c>
      <c r="C183" s="188"/>
      <c r="D183" s="189">
        <f t="shared" ref="D183:E183" si="262">SUM(D184+D185+D186)</f>
        <v>0</v>
      </c>
      <c r="E183" s="189">
        <f t="shared" si="262"/>
        <v>0</v>
      </c>
      <c r="F183" s="199">
        <f t="shared" si="259"/>
        <v>0</v>
      </c>
      <c r="G183" s="189"/>
      <c r="H183" s="189">
        <f t="shared" ref="H183:I183" si="263">SUM(H184+H185+H186)</f>
        <v>0</v>
      </c>
      <c r="I183" s="189">
        <f t="shared" si="263"/>
        <v>0</v>
      </c>
      <c r="J183" s="199">
        <f t="shared" si="236"/>
        <v>0</v>
      </c>
      <c r="K183" s="189">
        <f t="shared" ref="K183:S183" si="264">SUM(K184+K185+K186)</f>
        <v>0</v>
      </c>
      <c r="L183" s="189">
        <f t="shared" si="264"/>
        <v>0</v>
      </c>
      <c r="M183" s="189">
        <f t="shared" si="264"/>
        <v>0</v>
      </c>
      <c r="N183" s="189">
        <f t="shared" si="264"/>
        <v>0</v>
      </c>
      <c r="O183" s="189">
        <f t="shared" si="264"/>
        <v>0</v>
      </c>
      <c r="P183" s="189">
        <f t="shared" si="264"/>
        <v>0</v>
      </c>
      <c r="Q183" s="189">
        <f t="shared" si="264"/>
        <v>0</v>
      </c>
      <c r="R183" s="189">
        <f t="shared" si="264"/>
        <v>0</v>
      </c>
      <c r="S183" s="189">
        <f t="shared" si="264"/>
        <v>0</v>
      </c>
      <c r="T183" s="199">
        <f t="shared" si="244"/>
        <v>0</v>
      </c>
      <c r="U183" s="199">
        <f t="shared" si="238"/>
        <v>0</v>
      </c>
      <c r="V183" s="189">
        <f t="shared" ref="V183" si="265">SUM(V184+V185+V186)</f>
        <v>0</v>
      </c>
      <c r="W183" s="199">
        <f t="shared" si="240"/>
        <v>0</v>
      </c>
      <c r="X183" s="189">
        <f t="shared" ref="X183" si="266">SUM(X184+X185+X186)</f>
        <v>0</v>
      </c>
      <c r="Y183" s="4">
        <f t="shared" si="247"/>
        <v>0</v>
      </c>
      <c r="AA183" s="292">
        <f t="shared" si="195"/>
        <v>0</v>
      </c>
    </row>
    <row r="184" spans="1:27" s="200" customFormat="1" hidden="1" x14ac:dyDescent="0.25">
      <c r="A184" s="195"/>
      <c r="B184" s="196" t="s">
        <v>10</v>
      </c>
      <c r="C184" s="197" t="s">
        <v>11</v>
      </c>
      <c r="D184" s="198"/>
      <c r="E184" s="198"/>
      <c r="F184" s="199">
        <f t="shared" si="259"/>
        <v>0</v>
      </c>
      <c r="G184" s="199"/>
      <c r="H184" s="198"/>
      <c r="I184" s="198"/>
      <c r="J184" s="199">
        <f t="shared" si="236"/>
        <v>0</v>
      </c>
      <c r="K184" s="198"/>
      <c r="L184" s="198"/>
      <c r="M184" s="198"/>
      <c r="N184" s="198"/>
      <c r="O184" s="198"/>
      <c r="P184" s="198"/>
      <c r="Q184" s="198"/>
      <c r="R184" s="198"/>
      <c r="S184" s="198"/>
      <c r="T184" s="199">
        <f t="shared" si="244"/>
        <v>0</v>
      </c>
      <c r="U184" s="199">
        <f t="shared" si="238"/>
        <v>0</v>
      </c>
      <c r="V184" s="198"/>
      <c r="W184" s="199">
        <f t="shared" si="240"/>
        <v>0</v>
      </c>
      <c r="X184" s="198"/>
      <c r="Y184" s="4">
        <f t="shared" si="247"/>
        <v>0</v>
      </c>
      <c r="AA184" s="292">
        <f t="shared" si="195"/>
        <v>0</v>
      </c>
    </row>
    <row r="185" spans="1:27" s="200" customFormat="1" hidden="1" x14ac:dyDescent="0.25">
      <c r="A185" s="195"/>
      <c r="B185" s="196" t="s">
        <v>12</v>
      </c>
      <c r="C185" s="197" t="s">
        <v>13</v>
      </c>
      <c r="D185" s="198"/>
      <c r="E185" s="198"/>
      <c r="F185" s="199">
        <f t="shared" si="259"/>
        <v>0</v>
      </c>
      <c r="G185" s="199"/>
      <c r="H185" s="198"/>
      <c r="I185" s="198"/>
      <c r="J185" s="199">
        <f t="shared" si="236"/>
        <v>0</v>
      </c>
      <c r="K185" s="198"/>
      <c r="L185" s="198"/>
      <c r="M185" s="198"/>
      <c r="N185" s="198"/>
      <c r="O185" s="198"/>
      <c r="P185" s="198"/>
      <c r="Q185" s="198"/>
      <c r="R185" s="198"/>
      <c r="S185" s="198"/>
      <c r="T185" s="199">
        <f t="shared" si="244"/>
        <v>0</v>
      </c>
      <c r="U185" s="199">
        <f t="shared" si="238"/>
        <v>0</v>
      </c>
      <c r="V185" s="198"/>
      <c r="W185" s="199">
        <f t="shared" si="240"/>
        <v>0</v>
      </c>
      <c r="X185" s="198"/>
      <c r="Y185" s="4">
        <f t="shared" si="247"/>
        <v>0</v>
      </c>
      <c r="AA185" s="292">
        <f t="shared" si="195"/>
        <v>0</v>
      </c>
    </row>
    <row r="186" spans="1:27" s="200" customFormat="1" ht="12.75" hidden="1" customHeight="1" x14ac:dyDescent="0.25">
      <c r="A186" s="195"/>
      <c r="B186" s="196" t="s">
        <v>14</v>
      </c>
      <c r="C186" s="197" t="s">
        <v>15</v>
      </c>
      <c r="D186" s="198"/>
      <c r="E186" s="198"/>
      <c r="F186" s="199">
        <f t="shared" si="259"/>
        <v>0</v>
      </c>
      <c r="G186" s="199"/>
      <c r="H186" s="198"/>
      <c r="I186" s="198"/>
      <c r="J186" s="199">
        <f t="shared" si="236"/>
        <v>0</v>
      </c>
      <c r="K186" s="198"/>
      <c r="L186" s="198"/>
      <c r="M186" s="198"/>
      <c r="N186" s="198"/>
      <c r="O186" s="198"/>
      <c r="P186" s="198"/>
      <c r="Q186" s="198"/>
      <c r="R186" s="198"/>
      <c r="S186" s="198"/>
      <c r="T186" s="199">
        <f t="shared" si="244"/>
        <v>0</v>
      </c>
      <c r="U186" s="199">
        <f t="shared" si="238"/>
        <v>0</v>
      </c>
      <c r="V186" s="198"/>
      <c r="W186" s="199">
        <f t="shared" si="240"/>
        <v>0</v>
      </c>
      <c r="X186" s="198"/>
      <c r="Y186" s="4">
        <f t="shared" si="247"/>
        <v>0</v>
      </c>
      <c r="AA186" s="292">
        <f t="shared" si="195"/>
        <v>0</v>
      </c>
    </row>
    <row r="187" spans="1:27" s="190" customFormat="1" ht="12.75" customHeight="1" x14ac:dyDescent="0.25">
      <c r="A187" s="187"/>
      <c r="B187" s="187">
        <v>32</v>
      </c>
      <c r="C187" s="188"/>
      <c r="D187" s="189">
        <f t="shared" ref="D187:E187" si="267">SUM(D188+D193+D200+D210+D212)</f>
        <v>0</v>
      </c>
      <c r="E187" s="189">
        <f t="shared" si="267"/>
        <v>0</v>
      </c>
      <c r="F187" s="199">
        <f t="shared" si="259"/>
        <v>60000</v>
      </c>
      <c r="G187" s="189"/>
      <c r="H187" s="189">
        <f t="shared" ref="H187:I187" si="268">SUM(H188+H193+H200+H210+H212)</f>
        <v>30000</v>
      </c>
      <c r="I187" s="189">
        <f t="shared" si="268"/>
        <v>0</v>
      </c>
      <c r="J187" s="199">
        <f t="shared" si="236"/>
        <v>30000</v>
      </c>
      <c r="K187" s="189">
        <f t="shared" ref="K187:S187" si="269">SUM(K188+K193+K200+K210+K212)</f>
        <v>0</v>
      </c>
      <c r="L187" s="189">
        <f t="shared" si="269"/>
        <v>0</v>
      </c>
      <c r="M187" s="189">
        <f t="shared" si="269"/>
        <v>0</v>
      </c>
      <c r="N187" s="189">
        <f t="shared" si="269"/>
        <v>0</v>
      </c>
      <c r="O187" s="189">
        <f t="shared" si="269"/>
        <v>0</v>
      </c>
      <c r="P187" s="189">
        <f t="shared" si="269"/>
        <v>0</v>
      </c>
      <c r="Q187" s="189">
        <f t="shared" si="269"/>
        <v>0</v>
      </c>
      <c r="R187" s="189">
        <f t="shared" si="269"/>
        <v>0</v>
      </c>
      <c r="S187" s="189">
        <f t="shared" si="269"/>
        <v>0</v>
      </c>
      <c r="T187" s="199">
        <f t="shared" si="244"/>
        <v>0</v>
      </c>
      <c r="U187" s="199">
        <f t="shared" si="238"/>
        <v>30000</v>
      </c>
      <c r="V187" s="189">
        <f t="shared" ref="V187" si="270">SUM(V188+V193+V200+V210+V212)</f>
        <v>0</v>
      </c>
      <c r="W187" s="199">
        <f t="shared" si="240"/>
        <v>30000</v>
      </c>
      <c r="X187" s="189">
        <f>+W187*100.8%</f>
        <v>30240</v>
      </c>
      <c r="Y187" s="4">
        <f t="shared" si="247"/>
        <v>30421.439999999999</v>
      </c>
      <c r="AA187" s="292">
        <f t="shared" si="195"/>
        <v>30000</v>
      </c>
    </row>
    <row r="188" spans="1:27" s="190" customFormat="1" ht="12.75" hidden="1" customHeight="1" x14ac:dyDescent="0.25">
      <c r="A188" s="187"/>
      <c r="B188" s="187">
        <v>321</v>
      </c>
      <c r="C188" s="188"/>
      <c r="D188" s="189">
        <f t="shared" ref="D188:E188" si="271">SUM(D189+D190+D191+D192)</f>
        <v>0</v>
      </c>
      <c r="E188" s="189">
        <f t="shared" si="271"/>
        <v>0</v>
      </c>
      <c r="F188" s="199">
        <f t="shared" si="259"/>
        <v>0</v>
      </c>
      <c r="G188" s="189"/>
      <c r="H188" s="189">
        <f t="shared" ref="H188:I188" si="272">SUM(H189+H190+H191+H192)</f>
        <v>0</v>
      </c>
      <c r="I188" s="189">
        <f t="shared" si="272"/>
        <v>0</v>
      </c>
      <c r="J188" s="199">
        <f t="shared" si="236"/>
        <v>0</v>
      </c>
      <c r="K188" s="189">
        <f t="shared" ref="K188:S188" si="273">SUM(K189+K190+K191+K192)</f>
        <v>0</v>
      </c>
      <c r="L188" s="189">
        <f t="shared" si="273"/>
        <v>0</v>
      </c>
      <c r="M188" s="189">
        <f t="shared" si="273"/>
        <v>0</v>
      </c>
      <c r="N188" s="189">
        <f t="shared" si="273"/>
        <v>0</v>
      </c>
      <c r="O188" s="189">
        <f t="shared" si="273"/>
        <v>0</v>
      </c>
      <c r="P188" s="189">
        <f t="shared" si="273"/>
        <v>0</v>
      </c>
      <c r="Q188" s="189">
        <f t="shared" si="273"/>
        <v>0</v>
      </c>
      <c r="R188" s="189">
        <f t="shared" si="273"/>
        <v>0</v>
      </c>
      <c r="S188" s="189">
        <f t="shared" si="273"/>
        <v>0</v>
      </c>
      <c r="T188" s="199">
        <f t="shared" si="244"/>
        <v>0</v>
      </c>
      <c r="U188" s="199">
        <f t="shared" si="238"/>
        <v>0</v>
      </c>
      <c r="V188" s="189">
        <f t="shared" ref="V188" si="274">SUM(V189+V190+V191+V192)</f>
        <v>0</v>
      </c>
      <c r="W188" s="199">
        <f t="shared" si="240"/>
        <v>0</v>
      </c>
      <c r="X188" s="189">
        <f t="shared" ref="X188:Y188" si="275">SUM(X189+X190+X191+X192)</f>
        <v>0</v>
      </c>
      <c r="Y188" s="189">
        <f t="shared" si="275"/>
        <v>0</v>
      </c>
      <c r="AA188" s="292">
        <f t="shared" si="195"/>
        <v>0</v>
      </c>
    </row>
    <row r="189" spans="1:27" s="200" customFormat="1" hidden="1" x14ac:dyDescent="0.25">
      <c r="A189" s="195"/>
      <c r="B189" s="196" t="s">
        <v>16</v>
      </c>
      <c r="C189" s="197" t="s">
        <v>17</v>
      </c>
      <c r="D189" s="198"/>
      <c r="E189" s="198"/>
      <c r="F189" s="199">
        <f t="shared" si="259"/>
        <v>0</v>
      </c>
      <c r="G189" s="199"/>
      <c r="H189" s="198"/>
      <c r="I189" s="198"/>
      <c r="J189" s="199">
        <f t="shared" si="236"/>
        <v>0</v>
      </c>
      <c r="K189" s="198"/>
      <c r="L189" s="198"/>
      <c r="M189" s="198"/>
      <c r="N189" s="198"/>
      <c r="O189" s="198"/>
      <c r="P189" s="198"/>
      <c r="Q189" s="198"/>
      <c r="R189" s="198"/>
      <c r="S189" s="198"/>
      <c r="T189" s="199">
        <f t="shared" si="244"/>
        <v>0</v>
      </c>
      <c r="U189" s="199">
        <f t="shared" si="238"/>
        <v>0</v>
      </c>
      <c r="V189" s="198"/>
      <c r="W189" s="199">
        <f t="shared" si="240"/>
        <v>0</v>
      </c>
      <c r="X189" s="198"/>
      <c r="Y189" s="198"/>
      <c r="AA189" s="292">
        <f t="shared" si="195"/>
        <v>0</v>
      </c>
    </row>
    <row r="190" spans="1:27" s="200" customFormat="1" hidden="1" x14ac:dyDescent="0.25">
      <c r="A190" s="195"/>
      <c r="B190" s="196" t="s">
        <v>18</v>
      </c>
      <c r="C190" s="197" t="s">
        <v>19</v>
      </c>
      <c r="D190" s="198"/>
      <c r="E190" s="198"/>
      <c r="F190" s="199">
        <f t="shared" si="259"/>
        <v>0</v>
      </c>
      <c r="G190" s="199"/>
      <c r="H190" s="198"/>
      <c r="I190" s="198"/>
      <c r="J190" s="199">
        <f t="shared" si="236"/>
        <v>0</v>
      </c>
      <c r="K190" s="198"/>
      <c r="L190" s="198"/>
      <c r="M190" s="198"/>
      <c r="N190" s="198"/>
      <c r="O190" s="198"/>
      <c r="P190" s="198"/>
      <c r="Q190" s="198"/>
      <c r="R190" s="198"/>
      <c r="S190" s="198"/>
      <c r="T190" s="199">
        <f t="shared" si="244"/>
        <v>0</v>
      </c>
      <c r="U190" s="199">
        <f t="shared" si="238"/>
        <v>0</v>
      </c>
      <c r="V190" s="198"/>
      <c r="W190" s="199">
        <f t="shared" si="240"/>
        <v>0</v>
      </c>
      <c r="X190" s="198"/>
      <c r="Y190" s="198"/>
      <c r="AA190" s="292">
        <f t="shared" si="195"/>
        <v>0</v>
      </c>
    </row>
    <row r="191" spans="1:27" s="200" customFormat="1" hidden="1" x14ac:dyDescent="0.25">
      <c r="A191" s="195"/>
      <c r="B191" s="196" t="s">
        <v>20</v>
      </c>
      <c r="C191" s="197" t="s">
        <v>21</v>
      </c>
      <c r="D191" s="198"/>
      <c r="E191" s="198"/>
      <c r="F191" s="199">
        <f t="shared" si="259"/>
        <v>0</v>
      </c>
      <c r="G191" s="199"/>
      <c r="H191" s="198"/>
      <c r="I191" s="198"/>
      <c r="J191" s="199">
        <f t="shared" si="236"/>
        <v>0</v>
      </c>
      <c r="K191" s="198"/>
      <c r="L191" s="198"/>
      <c r="M191" s="198"/>
      <c r="N191" s="198"/>
      <c r="O191" s="198"/>
      <c r="P191" s="198"/>
      <c r="Q191" s="198"/>
      <c r="R191" s="198"/>
      <c r="S191" s="198"/>
      <c r="T191" s="199">
        <f t="shared" si="244"/>
        <v>0</v>
      </c>
      <c r="U191" s="199">
        <f t="shared" si="238"/>
        <v>0</v>
      </c>
      <c r="V191" s="198"/>
      <c r="W191" s="199">
        <f t="shared" si="240"/>
        <v>0</v>
      </c>
      <c r="X191" s="198"/>
      <c r="Y191" s="198"/>
      <c r="AA191" s="292">
        <f t="shared" si="195"/>
        <v>0</v>
      </c>
    </row>
    <row r="192" spans="1:27" s="200" customFormat="1" hidden="1" x14ac:dyDescent="0.25">
      <c r="A192" s="195"/>
      <c r="B192" s="195">
        <v>3214</v>
      </c>
      <c r="C192" s="197" t="s">
        <v>22</v>
      </c>
      <c r="D192" s="198"/>
      <c r="E192" s="198"/>
      <c r="F192" s="199">
        <f t="shared" si="259"/>
        <v>0</v>
      </c>
      <c r="G192" s="199"/>
      <c r="H192" s="198"/>
      <c r="I192" s="198"/>
      <c r="J192" s="199">
        <f t="shared" si="236"/>
        <v>0</v>
      </c>
      <c r="K192" s="198"/>
      <c r="L192" s="198"/>
      <c r="M192" s="198"/>
      <c r="N192" s="198"/>
      <c r="O192" s="198"/>
      <c r="P192" s="198"/>
      <c r="Q192" s="198"/>
      <c r="R192" s="198"/>
      <c r="S192" s="198"/>
      <c r="T192" s="199">
        <f t="shared" si="244"/>
        <v>0</v>
      </c>
      <c r="U192" s="199">
        <f t="shared" si="238"/>
        <v>0</v>
      </c>
      <c r="V192" s="198"/>
      <c r="W192" s="199">
        <f t="shared" si="240"/>
        <v>0</v>
      </c>
      <c r="X192" s="198"/>
      <c r="Y192" s="198"/>
      <c r="AA192" s="292">
        <f t="shared" si="195"/>
        <v>0</v>
      </c>
    </row>
    <row r="193" spans="1:27" s="190" customFormat="1" hidden="1" x14ac:dyDescent="0.25">
      <c r="A193" s="187"/>
      <c r="B193" s="187">
        <v>322</v>
      </c>
      <c r="C193" s="188"/>
      <c r="D193" s="189">
        <f t="shared" ref="D193:E193" si="276">SUM(D194+D195+D196+D197+D198+D199)</f>
        <v>0</v>
      </c>
      <c r="E193" s="189">
        <f t="shared" si="276"/>
        <v>0</v>
      </c>
      <c r="F193" s="199">
        <f t="shared" si="259"/>
        <v>0</v>
      </c>
      <c r="G193" s="189"/>
      <c r="H193" s="189">
        <f t="shared" ref="H193:I193" si="277">SUM(H194+H195+H196+H197+H198+H199)</f>
        <v>0</v>
      </c>
      <c r="I193" s="189">
        <f t="shared" si="277"/>
        <v>0</v>
      </c>
      <c r="J193" s="199">
        <f t="shared" si="236"/>
        <v>0</v>
      </c>
      <c r="K193" s="189">
        <f t="shared" ref="K193:S193" si="278">SUM(K194+K195+K196+K197+K198+K199)</f>
        <v>0</v>
      </c>
      <c r="L193" s="189">
        <f t="shared" si="278"/>
        <v>0</v>
      </c>
      <c r="M193" s="189">
        <f t="shared" si="278"/>
        <v>0</v>
      </c>
      <c r="N193" s="189">
        <f t="shared" si="278"/>
        <v>0</v>
      </c>
      <c r="O193" s="189">
        <f t="shared" si="278"/>
        <v>0</v>
      </c>
      <c r="P193" s="189">
        <f t="shared" si="278"/>
        <v>0</v>
      </c>
      <c r="Q193" s="189">
        <f t="shared" si="278"/>
        <v>0</v>
      </c>
      <c r="R193" s="189">
        <f t="shared" si="278"/>
        <v>0</v>
      </c>
      <c r="S193" s="189">
        <f t="shared" si="278"/>
        <v>0</v>
      </c>
      <c r="T193" s="199">
        <f t="shared" si="244"/>
        <v>0</v>
      </c>
      <c r="U193" s="199">
        <f t="shared" si="238"/>
        <v>0</v>
      </c>
      <c r="V193" s="189">
        <f t="shared" ref="V193" si="279">SUM(V194+V195+V196+V197+V198+V199)</f>
        <v>0</v>
      </c>
      <c r="W193" s="199">
        <f t="shared" si="240"/>
        <v>0</v>
      </c>
      <c r="X193" s="189">
        <f t="shared" ref="X193:Y193" si="280">SUM(X194+X195+X196+X197+X198+X199)</f>
        <v>0</v>
      </c>
      <c r="Y193" s="189">
        <f t="shared" si="280"/>
        <v>0</v>
      </c>
      <c r="AA193" s="292">
        <f t="shared" si="195"/>
        <v>0</v>
      </c>
    </row>
    <row r="194" spans="1:27" s="200" customFormat="1" hidden="1" x14ac:dyDescent="0.25">
      <c r="A194" s="195"/>
      <c r="B194" s="196" t="s">
        <v>23</v>
      </c>
      <c r="C194" s="197" t="s">
        <v>24</v>
      </c>
      <c r="D194" s="198"/>
      <c r="E194" s="198"/>
      <c r="F194" s="199">
        <f t="shared" si="259"/>
        <v>0</v>
      </c>
      <c r="G194" s="199"/>
      <c r="H194" s="198"/>
      <c r="I194" s="198"/>
      <c r="J194" s="199">
        <f t="shared" si="236"/>
        <v>0</v>
      </c>
      <c r="K194" s="198"/>
      <c r="L194" s="198"/>
      <c r="M194" s="198"/>
      <c r="N194" s="198"/>
      <c r="O194" s="198"/>
      <c r="P194" s="198"/>
      <c r="Q194" s="198"/>
      <c r="R194" s="198"/>
      <c r="S194" s="198"/>
      <c r="T194" s="199">
        <f t="shared" si="244"/>
        <v>0</v>
      </c>
      <c r="U194" s="199">
        <f t="shared" si="238"/>
        <v>0</v>
      </c>
      <c r="V194" s="198"/>
      <c r="W194" s="199">
        <f t="shared" si="240"/>
        <v>0</v>
      </c>
      <c r="X194" s="198"/>
      <c r="Y194" s="198"/>
      <c r="AA194" s="292">
        <f t="shared" si="195"/>
        <v>0</v>
      </c>
    </row>
    <row r="195" spans="1:27" s="200" customFormat="1" hidden="1" x14ac:dyDescent="0.25">
      <c r="A195" s="195"/>
      <c r="B195" s="196" t="s">
        <v>25</v>
      </c>
      <c r="C195" s="197" t="s">
        <v>26</v>
      </c>
      <c r="D195" s="198"/>
      <c r="E195" s="198"/>
      <c r="F195" s="199">
        <f t="shared" si="259"/>
        <v>0</v>
      </c>
      <c r="G195" s="199"/>
      <c r="H195" s="198"/>
      <c r="I195" s="198"/>
      <c r="J195" s="199">
        <f t="shared" si="236"/>
        <v>0</v>
      </c>
      <c r="K195" s="198"/>
      <c r="L195" s="198"/>
      <c r="M195" s="198"/>
      <c r="N195" s="198"/>
      <c r="O195" s="198"/>
      <c r="P195" s="198"/>
      <c r="Q195" s="198"/>
      <c r="R195" s="198"/>
      <c r="S195" s="198"/>
      <c r="T195" s="199">
        <f t="shared" si="244"/>
        <v>0</v>
      </c>
      <c r="U195" s="199">
        <f t="shared" si="238"/>
        <v>0</v>
      </c>
      <c r="V195" s="198"/>
      <c r="W195" s="199">
        <f t="shared" si="240"/>
        <v>0</v>
      </c>
      <c r="X195" s="198"/>
      <c r="Y195" s="198"/>
      <c r="AA195" s="292">
        <f t="shared" si="195"/>
        <v>0</v>
      </c>
    </row>
    <row r="196" spans="1:27" s="200" customFormat="1" hidden="1" x14ac:dyDescent="0.25">
      <c r="A196" s="195"/>
      <c r="B196" s="196" t="s">
        <v>27</v>
      </c>
      <c r="C196" s="197" t="s">
        <v>28</v>
      </c>
      <c r="D196" s="198"/>
      <c r="E196" s="198"/>
      <c r="F196" s="199">
        <f t="shared" si="259"/>
        <v>0</v>
      </c>
      <c r="G196" s="199"/>
      <c r="H196" s="198"/>
      <c r="I196" s="198"/>
      <c r="J196" s="199">
        <f t="shared" si="236"/>
        <v>0</v>
      </c>
      <c r="K196" s="198"/>
      <c r="L196" s="198"/>
      <c r="M196" s="198"/>
      <c r="N196" s="198"/>
      <c r="O196" s="198"/>
      <c r="P196" s="198"/>
      <c r="Q196" s="198"/>
      <c r="R196" s="198"/>
      <c r="S196" s="198"/>
      <c r="T196" s="199">
        <f t="shared" si="244"/>
        <v>0</v>
      </c>
      <c r="U196" s="199">
        <f t="shared" si="238"/>
        <v>0</v>
      </c>
      <c r="V196" s="198"/>
      <c r="W196" s="199">
        <f t="shared" si="240"/>
        <v>0</v>
      </c>
      <c r="X196" s="198"/>
      <c r="Y196" s="198"/>
      <c r="AA196" s="292">
        <f t="shared" si="195"/>
        <v>0</v>
      </c>
    </row>
    <row r="197" spans="1:27" s="200" customFormat="1" hidden="1" x14ac:dyDescent="0.25">
      <c r="A197" s="195"/>
      <c r="B197" s="196" t="s">
        <v>29</v>
      </c>
      <c r="C197" s="197" t="s">
        <v>30</v>
      </c>
      <c r="D197" s="198"/>
      <c r="E197" s="198"/>
      <c r="F197" s="199">
        <f t="shared" si="259"/>
        <v>0</v>
      </c>
      <c r="G197" s="199"/>
      <c r="H197" s="198"/>
      <c r="I197" s="198"/>
      <c r="J197" s="199">
        <f t="shared" si="236"/>
        <v>0</v>
      </c>
      <c r="K197" s="198"/>
      <c r="L197" s="198"/>
      <c r="M197" s="198"/>
      <c r="N197" s="198"/>
      <c r="O197" s="198"/>
      <c r="P197" s="198"/>
      <c r="Q197" s="198"/>
      <c r="R197" s="198"/>
      <c r="S197" s="198"/>
      <c r="T197" s="199">
        <f t="shared" si="244"/>
        <v>0</v>
      </c>
      <c r="U197" s="199">
        <f t="shared" si="238"/>
        <v>0</v>
      </c>
      <c r="V197" s="198"/>
      <c r="W197" s="199">
        <f t="shared" si="240"/>
        <v>0</v>
      </c>
      <c r="X197" s="198"/>
      <c r="Y197" s="198"/>
      <c r="AA197" s="292">
        <f t="shared" si="195"/>
        <v>0</v>
      </c>
    </row>
    <row r="198" spans="1:27" s="200" customFormat="1" hidden="1" x14ac:dyDescent="0.25">
      <c r="A198" s="195"/>
      <c r="B198" s="196" t="s">
        <v>31</v>
      </c>
      <c r="C198" s="197" t="s">
        <v>32</v>
      </c>
      <c r="D198" s="198"/>
      <c r="E198" s="198"/>
      <c r="F198" s="199">
        <f t="shared" si="259"/>
        <v>0</v>
      </c>
      <c r="G198" s="199"/>
      <c r="H198" s="198"/>
      <c r="I198" s="198"/>
      <c r="J198" s="199">
        <f t="shared" si="236"/>
        <v>0</v>
      </c>
      <c r="K198" s="198"/>
      <c r="L198" s="198"/>
      <c r="M198" s="198"/>
      <c r="N198" s="198"/>
      <c r="O198" s="198"/>
      <c r="P198" s="198"/>
      <c r="Q198" s="198"/>
      <c r="R198" s="198"/>
      <c r="S198" s="198"/>
      <c r="T198" s="199">
        <f t="shared" si="244"/>
        <v>0</v>
      </c>
      <c r="U198" s="199">
        <f t="shared" si="238"/>
        <v>0</v>
      </c>
      <c r="V198" s="198"/>
      <c r="W198" s="199">
        <f t="shared" si="240"/>
        <v>0</v>
      </c>
      <c r="X198" s="198"/>
      <c r="Y198" s="198"/>
      <c r="AA198" s="292">
        <f t="shared" si="195"/>
        <v>0</v>
      </c>
    </row>
    <row r="199" spans="1:27" s="200" customFormat="1" hidden="1" x14ac:dyDescent="0.25">
      <c r="A199" s="195"/>
      <c r="B199" s="202" t="s">
        <v>33</v>
      </c>
      <c r="C199" s="197" t="s">
        <v>34</v>
      </c>
      <c r="D199" s="198"/>
      <c r="E199" s="198"/>
      <c r="F199" s="199">
        <f t="shared" si="259"/>
        <v>0</v>
      </c>
      <c r="G199" s="199"/>
      <c r="H199" s="198"/>
      <c r="I199" s="198"/>
      <c r="J199" s="199">
        <f t="shared" si="236"/>
        <v>0</v>
      </c>
      <c r="K199" s="198"/>
      <c r="L199" s="198"/>
      <c r="M199" s="198"/>
      <c r="N199" s="198"/>
      <c r="O199" s="198"/>
      <c r="P199" s="198"/>
      <c r="Q199" s="198"/>
      <c r="R199" s="198"/>
      <c r="S199" s="198"/>
      <c r="T199" s="199">
        <f t="shared" si="244"/>
        <v>0</v>
      </c>
      <c r="U199" s="199">
        <f t="shared" si="238"/>
        <v>0</v>
      </c>
      <c r="V199" s="198"/>
      <c r="W199" s="199">
        <f t="shared" si="240"/>
        <v>0</v>
      </c>
      <c r="X199" s="198"/>
      <c r="Y199" s="198"/>
      <c r="AA199" s="292">
        <f t="shared" si="195"/>
        <v>0</v>
      </c>
    </row>
    <row r="200" spans="1:27" s="190" customFormat="1" hidden="1" x14ac:dyDescent="0.25">
      <c r="A200" s="187"/>
      <c r="B200" s="187">
        <v>323</v>
      </c>
      <c r="C200" s="188"/>
      <c r="D200" s="189">
        <f t="shared" ref="D200:E200" si="281">SUM(D201+D202+D203+D204+D205+D206+D207+D208+D209)</f>
        <v>0</v>
      </c>
      <c r="E200" s="189">
        <f t="shared" si="281"/>
        <v>0</v>
      </c>
      <c r="F200" s="199">
        <f t="shared" si="259"/>
        <v>0</v>
      </c>
      <c r="G200" s="189"/>
      <c r="H200" s="189">
        <f t="shared" ref="H200:I200" si="282">SUM(H201+H202+H203+H204+H205+H206+H207+H208+H209)</f>
        <v>0</v>
      </c>
      <c r="I200" s="189">
        <f t="shared" si="282"/>
        <v>0</v>
      </c>
      <c r="J200" s="199">
        <f t="shared" si="236"/>
        <v>0</v>
      </c>
      <c r="K200" s="189">
        <f t="shared" ref="K200:S200" si="283">SUM(K201+K202+K203+K204+K205+K206+K207+K208+K209)</f>
        <v>0</v>
      </c>
      <c r="L200" s="189">
        <f t="shared" si="283"/>
        <v>0</v>
      </c>
      <c r="M200" s="189">
        <f t="shared" si="283"/>
        <v>0</v>
      </c>
      <c r="N200" s="189">
        <f t="shared" si="283"/>
        <v>0</v>
      </c>
      <c r="O200" s="189">
        <f t="shared" si="283"/>
        <v>0</v>
      </c>
      <c r="P200" s="189">
        <f t="shared" si="283"/>
        <v>0</v>
      </c>
      <c r="Q200" s="189">
        <f t="shared" si="283"/>
        <v>0</v>
      </c>
      <c r="R200" s="189">
        <f t="shared" si="283"/>
        <v>0</v>
      </c>
      <c r="S200" s="189">
        <f t="shared" si="283"/>
        <v>0</v>
      </c>
      <c r="T200" s="199">
        <f t="shared" si="244"/>
        <v>0</v>
      </c>
      <c r="U200" s="199">
        <f t="shared" si="238"/>
        <v>0</v>
      </c>
      <c r="V200" s="189">
        <f t="shared" ref="V200" si="284">SUM(V201+V202+V203+V204+V205+V206+V207+V208+V209)</f>
        <v>0</v>
      </c>
      <c r="W200" s="199">
        <f t="shared" si="240"/>
        <v>0</v>
      </c>
      <c r="X200" s="189">
        <f t="shared" ref="X200:Y200" si="285">SUM(X201+X202+X203+X204+X205+X206+X207+X208+X209)</f>
        <v>0</v>
      </c>
      <c r="Y200" s="189">
        <f t="shared" si="285"/>
        <v>0</v>
      </c>
      <c r="AA200" s="292">
        <f t="shared" si="195"/>
        <v>0</v>
      </c>
    </row>
    <row r="201" spans="1:27" s="200" customFormat="1" hidden="1" x14ac:dyDescent="0.25">
      <c r="A201" s="195"/>
      <c r="B201" s="196" t="s">
        <v>35</v>
      </c>
      <c r="C201" s="197" t="s">
        <v>36</v>
      </c>
      <c r="D201" s="198"/>
      <c r="E201" s="198"/>
      <c r="F201" s="199">
        <f t="shared" si="259"/>
        <v>0</v>
      </c>
      <c r="G201" s="199"/>
      <c r="H201" s="198"/>
      <c r="I201" s="198"/>
      <c r="J201" s="199">
        <f t="shared" si="236"/>
        <v>0</v>
      </c>
      <c r="K201" s="198"/>
      <c r="L201" s="198"/>
      <c r="M201" s="198"/>
      <c r="N201" s="198"/>
      <c r="O201" s="198"/>
      <c r="P201" s="198"/>
      <c r="Q201" s="198"/>
      <c r="R201" s="198"/>
      <c r="S201" s="198"/>
      <c r="T201" s="199">
        <f t="shared" si="244"/>
        <v>0</v>
      </c>
      <c r="U201" s="199">
        <f t="shared" si="238"/>
        <v>0</v>
      </c>
      <c r="V201" s="198"/>
      <c r="W201" s="199">
        <f t="shared" si="240"/>
        <v>0</v>
      </c>
      <c r="X201" s="198"/>
      <c r="Y201" s="198"/>
      <c r="AA201" s="292">
        <f t="shared" si="195"/>
        <v>0</v>
      </c>
    </row>
    <row r="202" spans="1:27" s="200" customFormat="1" hidden="1" x14ac:dyDescent="0.25">
      <c r="A202" s="195"/>
      <c r="B202" s="196" t="s">
        <v>37</v>
      </c>
      <c r="C202" s="197" t="s">
        <v>38</v>
      </c>
      <c r="D202" s="198"/>
      <c r="E202" s="198"/>
      <c r="F202" s="199">
        <f t="shared" si="259"/>
        <v>0</v>
      </c>
      <c r="G202" s="199"/>
      <c r="H202" s="198"/>
      <c r="I202" s="198"/>
      <c r="J202" s="199">
        <f t="shared" si="236"/>
        <v>0</v>
      </c>
      <c r="K202" s="198"/>
      <c r="L202" s="198"/>
      <c r="M202" s="198"/>
      <c r="N202" s="198"/>
      <c r="O202" s="198"/>
      <c r="P202" s="198"/>
      <c r="Q202" s="198"/>
      <c r="R202" s="198"/>
      <c r="S202" s="198"/>
      <c r="T202" s="199">
        <f t="shared" si="244"/>
        <v>0</v>
      </c>
      <c r="U202" s="199">
        <f t="shared" si="238"/>
        <v>0</v>
      </c>
      <c r="V202" s="198"/>
      <c r="W202" s="199">
        <f t="shared" si="240"/>
        <v>0</v>
      </c>
      <c r="X202" s="198"/>
      <c r="Y202" s="198"/>
      <c r="AA202" s="292">
        <f t="shared" si="195"/>
        <v>0</v>
      </c>
    </row>
    <row r="203" spans="1:27" s="200" customFormat="1" hidden="1" x14ac:dyDescent="0.25">
      <c r="A203" s="195"/>
      <c r="B203" s="196" t="s">
        <v>39</v>
      </c>
      <c r="C203" s="197" t="s">
        <v>40</v>
      </c>
      <c r="D203" s="198"/>
      <c r="E203" s="198"/>
      <c r="F203" s="199">
        <f t="shared" si="259"/>
        <v>0</v>
      </c>
      <c r="G203" s="199"/>
      <c r="H203" s="198"/>
      <c r="I203" s="198"/>
      <c r="J203" s="199">
        <f t="shared" si="236"/>
        <v>0</v>
      </c>
      <c r="K203" s="198"/>
      <c r="L203" s="198"/>
      <c r="M203" s="198"/>
      <c r="N203" s="198"/>
      <c r="O203" s="198"/>
      <c r="P203" s="198"/>
      <c r="Q203" s="198"/>
      <c r="R203" s="198"/>
      <c r="S203" s="198"/>
      <c r="T203" s="199">
        <f t="shared" si="244"/>
        <v>0</v>
      </c>
      <c r="U203" s="199">
        <f t="shared" si="238"/>
        <v>0</v>
      </c>
      <c r="V203" s="198"/>
      <c r="W203" s="199">
        <f t="shared" si="240"/>
        <v>0</v>
      </c>
      <c r="X203" s="198"/>
      <c r="Y203" s="198"/>
      <c r="AA203" s="292">
        <f t="shared" si="195"/>
        <v>0</v>
      </c>
    </row>
    <row r="204" spans="1:27" s="200" customFormat="1" hidden="1" x14ac:dyDescent="0.25">
      <c r="A204" s="195"/>
      <c r="B204" s="196" t="s">
        <v>41</v>
      </c>
      <c r="C204" s="197" t="s">
        <v>42</v>
      </c>
      <c r="D204" s="198"/>
      <c r="E204" s="198"/>
      <c r="F204" s="199">
        <f t="shared" si="259"/>
        <v>0</v>
      </c>
      <c r="G204" s="199"/>
      <c r="H204" s="198"/>
      <c r="I204" s="198"/>
      <c r="J204" s="199">
        <f t="shared" si="236"/>
        <v>0</v>
      </c>
      <c r="K204" s="198"/>
      <c r="L204" s="198"/>
      <c r="M204" s="198"/>
      <c r="N204" s="198"/>
      <c r="O204" s="198"/>
      <c r="P204" s="198"/>
      <c r="Q204" s="198"/>
      <c r="R204" s="198"/>
      <c r="S204" s="198"/>
      <c r="T204" s="199">
        <f t="shared" si="244"/>
        <v>0</v>
      </c>
      <c r="U204" s="199">
        <f t="shared" si="238"/>
        <v>0</v>
      </c>
      <c r="V204" s="198"/>
      <c r="W204" s="199">
        <f t="shared" si="240"/>
        <v>0</v>
      </c>
      <c r="X204" s="198"/>
      <c r="Y204" s="198"/>
      <c r="AA204" s="292">
        <f t="shared" si="195"/>
        <v>0</v>
      </c>
    </row>
    <row r="205" spans="1:27" s="200" customFormat="1" hidden="1" x14ac:dyDescent="0.25">
      <c r="A205" s="195"/>
      <c r="B205" s="196" t="s">
        <v>43</v>
      </c>
      <c r="C205" s="197" t="s">
        <v>44</v>
      </c>
      <c r="D205" s="198"/>
      <c r="E205" s="198"/>
      <c r="F205" s="199">
        <f t="shared" si="259"/>
        <v>0</v>
      </c>
      <c r="G205" s="199"/>
      <c r="H205" s="198"/>
      <c r="I205" s="198"/>
      <c r="J205" s="199">
        <f t="shared" si="236"/>
        <v>0</v>
      </c>
      <c r="K205" s="198"/>
      <c r="L205" s="198"/>
      <c r="M205" s="198"/>
      <c r="N205" s="198"/>
      <c r="O205" s="198"/>
      <c r="P205" s="198"/>
      <c r="Q205" s="198"/>
      <c r="R205" s="198"/>
      <c r="S205" s="198"/>
      <c r="T205" s="199">
        <f t="shared" si="244"/>
        <v>0</v>
      </c>
      <c r="U205" s="199">
        <f t="shared" si="238"/>
        <v>0</v>
      </c>
      <c r="V205" s="198"/>
      <c r="W205" s="199">
        <f t="shared" si="240"/>
        <v>0</v>
      </c>
      <c r="X205" s="198"/>
      <c r="Y205" s="198"/>
      <c r="AA205" s="292">
        <f t="shared" ref="AA205:AA269" si="286">SUM(H205+T205)</f>
        <v>0</v>
      </c>
    </row>
    <row r="206" spans="1:27" s="200" customFormat="1" hidden="1" x14ac:dyDescent="0.25">
      <c r="A206" s="195"/>
      <c r="B206" s="196" t="s">
        <v>45</v>
      </c>
      <c r="C206" s="197" t="s">
        <v>46</v>
      </c>
      <c r="D206" s="198"/>
      <c r="E206" s="198"/>
      <c r="F206" s="199">
        <f t="shared" si="259"/>
        <v>0</v>
      </c>
      <c r="G206" s="199"/>
      <c r="H206" s="198"/>
      <c r="I206" s="198"/>
      <c r="J206" s="199">
        <f t="shared" si="236"/>
        <v>0</v>
      </c>
      <c r="K206" s="198"/>
      <c r="L206" s="198"/>
      <c r="M206" s="198"/>
      <c r="N206" s="198"/>
      <c r="O206" s="198"/>
      <c r="P206" s="198"/>
      <c r="Q206" s="198"/>
      <c r="R206" s="198"/>
      <c r="S206" s="198"/>
      <c r="T206" s="199">
        <f t="shared" si="244"/>
        <v>0</v>
      </c>
      <c r="U206" s="199">
        <f t="shared" si="238"/>
        <v>0</v>
      </c>
      <c r="V206" s="198"/>
      <c r="W206" s="199">
        <f t="shared" si="240"/>
        <v>0</v>
      </c>
      <c r="X206" s="198"/>
      <c r="Y206" s="198"/>
      <c r="AA206" s="292">
        <f t="shared" si="286"/>
        <v>0</v>
      </c>
    </row>
    <row r="207" spans="1:27" s="200" customFormat="1" hidden="1" x14ac:dyDescent="0.25">
      <c r="A207" s="195"/>
      <c r="B207" s="196" t="s">
        <v>47</v>
      </c>
      <c r="C207" s="197" t="s">
        <v>48</v>
      </c>
      <c r="D207" s="198"/>
      <c r="E207" s="198"/>
      <c r="F207" s="199">
        <f t="shared" si="259"/>
        <v>0</v>
      </c>
      <c r="G207" s="199"/>
      <c r="H207" s="198"/>
      <c r="I207" s="198"/>
      <c r="J207" s="199">
        <f t="shared" si="236"/>
        <v>0</v>
      </c>
      <c r="K207" s="198"/>
      <c r="L207" s="198"/>
      <c r="M207" s="198"/>
      <c r="N207" s="198"/>
      <c r="O207" s="198"/>
      <c r="P207" s="198"/>
      <c r="Q207" s="198"/>
      <c r="R207" s="198"/>
      <c r="S207" s="198"/>
      <c r="T207" s="199">
        <f t="shared" si="244"/>
        <v>0</v>
      </c>
      <c r="U207" s="199">
        <f t="shared" si="238"/>
        <v>0</v>
      </c>
      <c r="V207" s="198"/>
      <c r="W207" s="199">
        <f t="shared" si="240"/>
        <v>0</v>
      </c>
      <c r="X207" s="198"/>
      <c r="Y207" s="198"/>
      <c r="AA207" s="292">
        <f t="shared" si="286"/>
        <v>0</v>
      </c>
    </row>
    <row r="208" spans="1:27" s="200" customFormat="1" hidden="1" x14ac:dyDescent="0.25">
      <c r="A208" s="195"/>
      <c r="B208" s="196" t="s">
        <v>49</v>
      </c>
      <c r="C208" s="197" t="s">
        <v>50</v>
      </c>
      <c r="D208" s="198"/>
      <c r="E208" s="198"/>
      <c r="F208" s="199">
        <f t="shared" si="259"/>
        <v>0</v>
      </c>
      <c r="G208" s="199"/>
      <c r="H208" s="198"/>
      <c r="I208" s="198"/>
      <c r="J208" s="199">
        <f t="shared" si="236"/>
        <v>0</v>
      </c>
      <c r="K208" s="198"/>
      <c r="L208" s="198"/>
      <c r="M208" s="198"/>
      <c r="N208" s="198"/>
      <c r="O208" s="198"/>
      <c r="P208" s="198"/>
      <c r="Q208" s="198"/>
      <c r="R208" s="198"/>
      <c r="S208" s="198"/>
      <c r="T208" s="199">
        <f t="shared" si="244"/>
        <v>0</v>
      </c>
      <c r="U208" s="199">
        <f t="shared" si="238"/>
        <v>0</v>
      </c>
      <c r="V208" s="198"/>
      <c r="W208" s="199">
        <f t="shared" si="240"/>
        <v>0</v>
      </c>
      <c r="X208" s="198"/>
      <c r="Y208" s="198"/>
      <c r="AA208" s="292">
        <f t="shared" si="286"/>
        <v>0</v>
      </c>
    </row>
    <row r="209" spans="1:27" s="200" customFormat="1" hidden="1" x14ac:dyDescent="0.25">
      <c r="A209" s="195"/>
      <c r="B209" s="196" t="s">
        <v>51</v>
      </c>
      <c r="C209" s="197" t="s">
        <v>52</v>
      </c>
      <c r="D209" s="198"/>
      <c r="E209" s="198"/>
      <c r="F209" s="199">
        <f t="shared" si="259"/>
        <v>0</v>
      </c>
      <c r="G209" s="199"/>
      <c r="H209" s="198"/>
      <c r="I209" s="198"/>
      <c r="J209" s="199">
        <f t="shared" si="236"/>
        <v>0</v>
      </c>
      <c r="K209" s="198"/>
      <c r="L209" s="198"/>
      <c r="M209" s="198"/>
      <c r="N209" s="198"/>
      <c r="O209" s="198"/>
      <c r="P209" s="198"/>
      <c r="Q209" s="198"/>
      <c r="R209" s="198"/>
      <c r="S209" s="198"/>
      <c r="T209" s="199">
        <f t="shared" si="244"/>
        <v>0</v>
      </c>
      <c r="U209" s="199">
        <f t="shared" si="238"/>
        <v>0</v>
      </c>
      <c r="V209" s="198"/>
      <c r="W209" s="199">
        <f t="shared" si="240"/>
        <v>0</v>
      </c>
      <c r="X209" s="198"/>
      <c r="Y209" s="198"/>
      <c r="AA209" s="292">
        <f t="shared" si="286"/>
        <v>0</v>
      </c>
    </row>
    <row r="210" spans="1:27" s="190" customFormat="1" hidden="1" x14ac:dyDescent="0.25">
      <c r="A210" s="187"/>
      <c r="B210" s="187">
        <v>324</v>
      </c>
      <c r="C210" s="188"/>
      <c r="D210" s="189">
        <f>SUM(D211)</f>
        <v>0</v>
      </c>
      <c r="E210" s="189">
        <f t="shared" ref="E210:V210" si="287">SUM(E211)</f>
        <v>0</v>
      </c>
      <c r="F210" s="199">
        <f t="shared" si="259"/>
        <v>0</v>
      </c>
      <c r="G210" s="189"/>
      <c r="H210" s="189">
        <f t="shared" si="287"/>
        <v>0</v>
      </c>
      <c r="I210" s="189">
        <f t="shared" si="287"/>
        <v>0</v>
      </c>
      <c r="J210" s="199">
        <f t="shared" si="236"/>
        <v>0</v>
      </c>
      <c r="K210" s="189">
        <f t="shared" si="287"/>
        <v>0</v>
      </c>
      <c r="L210" s="189">
        <f t="shared" si="287"/>
        <v>0</v>
      </c>
      <c r="M210" s="189">
        <f t="shared" si="287"/>
        <v>0</v>
      </c>
      <c r="N210" s="189">
        <f t="shared" si="287"/>
        <v>0</v>
      </c>
      <c r="O210" s="189">
        <f t="shared" si="287"/>
        <v>0</v>
      </c>
      <c r="P210" s="189">
        <f t="shared" si="287"/>
        <v>0</v>
      </c>
      <c r="Q210" s="189">
        <f t="shared" si="287"/>
        <v>0</v>
      </c>
      <c r="R210" s="189">
        <f t="shared" si="287"/>
        <v>0</v>
      </c>
      <c r="S210" s="189">
        <f t="shared" si="287"/>
        <v>0</v>
      </c>
      <c r="T210" s="199">
        <f t="shared" si="244"/>
        <v>0</v>
      </c>
      <c r="U210" s="199">
        <f t="shared" si="238"/>
        <v>0</v>
      </c>
      <c r="V210" s="189">
        <f t="shared" si="287"/>
        <v>0</v>
      </c>
      <c r="W210" s="199">
        <f t="shared" si="240"/>
        <v>0</v>
      </c>
      <c r="X210" s="189">
        <f t="shared" ref="X210:Y210" si="288">SUM(X211)</f>
        <v>0</v>
      </c>
      <c r="Y210" s="189">
        <f t="shared" si="288"/>
        <v>0</v>
      </c>
      <c r="AA210" s="292">
        <f t="shared" si="286"/>
        <v>0</v>
      </c>
    </row>
    <row r="211" spans="1:27" s="200" customFormat="1" hidden="1" x14ac:dyDescent="0.25">
      <c r="A211" s="195"/>
      <c r="B211" s="201" t="s">
        <v>54</v>
      </c>
      <c r="C211" s="197" t="s">
        <v>53</v>
      </c>
      <c r="D211" s="198"/>
      <c r="E211" s="198"/>
      <c r="F211" s="199">
        <f t="shared" si="259"/>
        <v>0</v>
      </c>
      <c r="G211" s="199"/>
      <c r="H211" s="198"/>
      <c r="I211" s="198"/>
      <c r="J211" s="199">
        <f t="shared" si="236"/>
        <v>0</v>
      </c>
      <c r="K211" s="198"/>
      <c r="L211" s="198"/>
      <c r="M211" s="198"/>
      <c r="N211" s="198"/>
      <c r="O211" s="198"/>
      <c r="P211" s="198"/>
      <c r="Q211" s="198"/>
      <c r="R211" s="198"/>
      <c r="S211" s="198"/>
      <c r="T211" s="199">
        <f t="shared" si="244"/>
        <v>0</v>
      </c>
      <c r="U211" s="199">
        <f t="shared" si="238"/>
        <v>0</v>
      </c>
      <c r="V211" s="198"/>
      <c r="W211" s="199">
        <f t="shared" si="240"/>
        <v>0</v>
      </c>
      <c r="X211" s="198"/>
      <c r="Y211" s="198"/>
      <c r="AA211" s="292">
        <f t="shared" si="286"/>
        <v>0</v>
      </c>
    </row>
    <row r="212" spans="1:27" s="190" customFormat="1" x14ac:dyDescent="0.25">
      <c r="A212" s="187"/>
      <c r="B212" s="193" t="s">
        <v>543</v>
      </c>
      <c r="C212" s="188"/>
      <c r="D212" s="189">
        <f t="shared" ref="D212:E212" si="289">SUM(D213+D214+D215+D216+D217+D218+D219)</f>
        <v>0</v>
      </c>
      <c r="E212" s="189">
        <f t="shared" si="289"/>
        <v>0</v>
      </c>
      <c r="F212" s="199">
        <f t="shared" si="259"/>
        <v>60000</v>
      </c>
      <c r="G212" s="189"/>
      <c r="H212" s="189">
        <f t="shared" ref="H212:I212" si="290">SUM(H213+H214+H215+H216+H217+H218+H219)</f>
        <v>30000</v>
      </c>
      <c r="I212" s="189">
        <f t="shared" si="290"/>
        <v>0</v>
      </c>
      <c r="J212" s="199">
        <f t="shared" si="236"/>
        <v>30000</v>
      </c>
      <c r="K212" s="189">
        <f t="shared" ref="K212:S212" si="291">SUM(K213+K214+K215+K216+K217+K218+K219)</f>
        <v>0</v>
      </c>
      <c r="L212" s="189">
        <f t="shared" si="291"/>
        <v>0</v>
      </c>
      <c r="M212" s="189">
        <f t="shared" si="291"/>
        <v>0</v>
      </c>
      <c r="N212" s="189">
        <f t="shared" si="291"/>
        <v>0</v>
      </c>
      <c r="O212" s="189">
        <f t="shared" si="291"/>
        <v>0</v>
      </c>
      <c r="P212" s="189">
        <f t="shared" si="291"/>
        <v>0</v>
      </c>
      <c r="Q212" s="189">
        <f t="shared" si="291"/>
        <v>0</v>
      </c>
      <c r="R212" s="189">
        <f t="shared" si="291"/>
        <v>0</v>
      </c>
      <c r="S212" s="189">
        <f t="shared" si="291"/>
        <v>0</v>
      </c>
      <c r="T212" s="199">
        <f t="shared" si="244"/>
        <v>0</v>
      </c>
      <c r="U212" s="199">
        <f t="shared" si="238"/>
        <v>30000</v>
      </c>
      <c r="V212" s="189">
        <f t="shared" ref="V212" si="292">SUM(V213+V214+V215+V216+V217+V218+V219)</f>
        <v>0</v>
      </c>
      <c r="W212" s="199">
        <f t="shared" si="240"/>
        <v>30000</v>
      </c>
      <c r="X212" s="189">
        <f t="shared" ref="X212:Y212" si="293">SUM(X213+X214+X215+X216+X217+X218+X219)</f>
        <v>0</v>
      </c>
      <c r="Y212" s="189">
        <f t="shared" si="293"/>
        <v>0</v>
      </c>
      <c r="AA212" s="292">
        <f t="shared" si="286"/>
        <v>30000</v>
      </c>
    </row>
    <row r="213" spans="1:27" s="200" customFormat="1" ht="12.75" customHeight="1" x14ac:dyDescent="0.25">
      <c r="A213" s="195"/>
      <c r="B213" s="196" t="s">
        <v>56</v>
      </c>
      <c r="C213" s="197" t="s">
        <v>57</v>
      </c>
      <c r="D213" s="198"/>
      <c r="E213" s="198"/>
      <c r="F213" s="199">
        <f t="shared" si="259"/>
        <v>60000</v>
      </c>
      <c r="G213" s="199"/>
      <c r="H213" s="198">
        <v>30000</v>
      </c>
      <c r="I213" s="198"/>
      <c r="J213" s="199">
        <f t="shared" si="236"/>
        <v>30000</v>
      </c>
      <c r="K213" s="198"/>
      <c r="L213" s="198"/>
      <c r="M213" s="198"/>
      <c r="N213" s="198"/>
      <c r="O213" s="198"/>
      <c r="P213" s="198"/>
      <c r="Q213" s="198"/>
      <c r="R213" s="198"/>
      <c r="S213" s="198"/>
      <c r="T213" s="199">
        <f t="shared" si="244"/>
        <v>0</v>
      </c>
      <c r="U213" s="199">
        <f t="shared" si="238"/>
        <v>30000</v>
      </c>
      <c r="V213" s="198"/>
      <c r="W213" s="199">
        <f t="shared" si="240"/>
        <v>30000</v>
      </c>
      <c r="X213" s="198"/>
      <c r="Y213" s="198"/>
      <c r="AA213" s="292">
        <f t="shared" si="286"/>
        <v>30000</v>
      </c>
    </row>
    <row r="214" spans="1:27" s="200" customFormat="1" hidden="1" x14ac:dyDescent="0.25">
      <c r="A214" s="195"/>
      <c r="B214" s="196" t="s">
        <v>58</v>
      </c>
      <c r="C214" s="197" t="s">
        <v>59</v>
      </c>
      <c r="D214" s="198"/>
      <c r="E214" s="198"/>
      <c r="F214" s="199">
        <f t="shared" si="259"/>
        <v>0</v>
      </c>
      <c r="G214" s="199"/>
      <c r="H214" s="198"/>
      <c r="I214" s="198"/>
      <c r="J214" s="199">
        <f t="shared" si="236"/>
        <v>0</v>
      </c>
      <c r="K214" s="198"/>
      <c r="L214" s="198"/>
      <c r="M214" s="198"/>
      <c r="N214" s="198"/>
      <c r="O214" s="198"/>
      <c r="P214" s="198"/>
      <c r="Q214" s="198"/>
      <c r="R214" s="198"/>
      <c r="S214" s="198"/>
      <c r="T214" s="199">
        <f t="shared" si="244"/>
        <v>0</v>
      </c>
      <c r="U214" s="199">
        <f t="shared" si="238"/>
        <v>0</v>
      </c>
      <c r="V214" s="198"/>
      <c r="W214" s="199">
        <f t="shared" si="240"/>
        <v>0</v>
      </c>
      <c r="X214" s="198"/>
      <c r="Y214" s="198"/>
      <c r="AA214" s="292">
        <f t="shared" si="286"/>
        <v>0</v>
      </c>
    </row>
    <row r="215" spans="1:27" s="200" customFormat="1" hidden="1" x14ac:dyDescent="0.25">
      <c r="A215" s="195"/>
      <c r="B215" s="196" t="s">
        <v>60</v>
      </c>
      <c r="C215" s="197" t="s">
        <v>61</v>
      </c>
      <c r="D215" s="198"/>
      <c r="E215" s="198"/>
      <c r="F215" s="199">
        <f t="shared" si="259"/>
        <v>0</v>
      </c>
      <c r="G215" s="199"/>
      <c r="H215" s="198"/>
      <c r="I215" s="198"/>
      <c r="J215" s="199">
        <f t="shared" si="236"/>
        <v>0</v>
      </c>
      <c r="K215" s="198"/>
      <c r="L215" s="198"/>
      <c r="M215" s="198"/>
      <c r="N215" s="198"/>
      <c r="O215" s="198"/>
      <c r="P215" s="198"/>
      <c r="Q215" s="198"/>
      <c r="R215" s="198"/>
      <c r="S215" s="198"/>
      <c r="T215" s="199">
        <f t="shared" si="244"/>
        <v>0</v>
      </c>
      <c r="U215" s="199">
        <f t="shared" si="238"/>
        <v>0</v>
      </c>
      <c r="V215" s="198"/>
      <c r="W215" s="199">
        <f t="shared" si="240"/>
        <v>0</v>
      </c>
      <c r="X215" s="198"/>
      <c r="Y215" s="198"/>
      <c r="AA215" s="292">
        <f t="shared" si="286"/>
        <v>0</v>
      </c>
    </row>
    <row r="216" spans="1:27" s="200" customFormat="1" hidden="1" x14ac:dyDescent="0.25">
      <c r="A216" s="195"/>
      <c r="B216" s="196" t="s">
        <v>62</v>
      </c>
      <c r="C216" s="197" t="s">
        <v>63</v>
      </c>
      <c r="D216" s="198"/>
      <c r="E216" s="198"/>
      <c r="F216" s="199">
        <f t="shared" si="259"/>
        <v>0</v>
      </c>
      <c r="G216" s="199"/>
      <c r="H216" s="198"/>
      <c r="I216" s="198"/>
      <c r="J216" s="199">
        <f t="shared" si="236"/>
        <v>0</v>
      </c>
      <c r="K216" s="198"/>
      <c r="L216" s="198"/>
      <c r="M216" s="198"/>
      <c r="N216" s="198"/>
      <c r="O216" s="198"/>
      <c r="P216" s="198"/>
      <c r="Q216" s="198"/>
      <c r="R216" s="198"/>
      <c r="S216" s="198"/>
      <c r="T216" s="199">
        <f t="shared" si="244"/>
        <v>0</v>
      </c>
      <c r="U216" s="199">
        <f t="shared" si="238"/>
        <v>0</v>
      </c>
      <c r="V216" s="198"/>
      <c r="W216" s="199">
        <f t="shared" si="240"/>
        <v>0</v>
      </c>
      <c r="X216" s="198"/>
      <c r="Y216" s="198"/>
      <c r="AA216" s="292">
        <f t="shared" si="286"/>
        <v>0</v>
      </c>
    </row>
    <row r="217" spans="1:27" s="200" customFormat="1" hidden="1" x14ac:dyDescent="0.25">
      <c r="A217" s="195"/>
      <c r="B217" s="195">
        <v>3295</v>
      </c>
      <c r="C217" s="197" t="s">
        <v>64</v>
      </c>
      <c r="D217" s="198"/>
      <c r="E217" s="198"/>
      <c r="F217" s="199">
        <f t="shared" si="259"/>
        <v>0</v>
      </c>
      <c r="G217" s="199"/>
      <c r="H217" s="198"/>
      <c r="I217" s="198"/>
      <c r="J217" s="199">
        <f t="shared" si="236"/>
        <v>0</v>
      </c>
      <c r="K217" s="198"/>
      <c r="L217" s="198"/>
      <c r="M217" s="198"/>
      <c r="N217" s="198"/>
      <c r="O217" s="198"/>
      <c r="P217" s="198"/>
      <c r="Q217" s="198"/>
      <c r="R217" s="198"/>
      <c r="S217" s="198"/>
      <c r="T217" s="199">
        <f t="shared" si="244"/>
        <v>0</v>
      </c>
      <c r="U217" s="199">
        <f t="shared" si="238"/>
        <v>0</v>
      </c>
      <c r="V217" s="198"/>
      <c r="W217" s="199">
        <f t="shared" si="240"/>
        <v>0</v>
      </c>
      <c r="X217" s="198"/>
      <c r="Y217" s="198"/>
      <c r="AA217" s="292">
        <f t="shared" si="286"/>
        <v>0</v>
      </c>
    </row>
    <row r="218" spans="1:27" s="200" customFormat="1" hidden="1" x14ac:dyDescent="0.25">
      <c r="A218" s="195"/>
      <c r="B218" s="195">
        <v>3296</v>
      </c>
      <c r="C218" s="203" t="s">
        <v>65</v>
      </c>
      <c r="D218" s="198"/>
      <c r="E218" s="198"/>
      <c r="F218" s="199">
        <f t="shared" si="259"/>
        <v>0</v>
      </c>
      <c r="G218" s="199"/>
      <c r="H218" s="198"/>
      <c r="I218" s="198"/>
      <c r="J218" s="199">
        <f t="shared" si="236"/>
        <v>0</v>
      </c>
      <c r="K218" s="198"/>
      <c r="L218" s="198"/>
      <c r="M218" s="198"/>
      <c r="N218" s="198"/>
      <c r="O218" s="198"/>
      <c r="P218" s="198"/>
      <c r="Q218" s="198"/>
      <c r="R218" s="198"/>
      <c r="S218" s="198"/>
      <c r="T218" s="199">
        <f t="shared" si="244"/>
        <v>0</v>
      </c>
      <c r="U218" s="199">
        <f t="shared" si="238"/>
        <v>0</v>
      </c>
      <c r="V218" s="198"/>
      <c r="W218" s="199">
        <f t="shared" si="240"/>
        <v>0</v>
      </c>
      <c r="X218" s="198"/>
      <c r="Y218" s="198"/>
      <c r="AA218" s="292">
        <f t="shared" si="286"/>
        <v>0</v>
      </c>
    </row>
    <row r="219" spans="1:27" s="200" customFormat="1" hidden="1" x14ac:dyDescent="0.25">
      <c r="A219" s="195"/>
      <c r="B219" s="196" t="s">
        <v>66</v>
      </c>
      <c r="C219" s="197" t="s">
        <v>55</v>
      </c>
      <c r="D219" s="198"/>
      <c r="E219" s="198"/>
      <c r="F219" s="199">
        <f t="shared" si="259"/>
        <v>0</v>
      </c>
      <c r="G219" s="199"/>
      <c r="H219" s="198"/>
      <c r="I219" s="198"/>
      <c r="J219" s="199">
        <f t="shared" si="236"/>
        <v>0</v>
      </c>
      <c r="K219" s="198"/>
      <c r="L219" s="198"/>
      <c r="M219" s="198"/>
      <c r="N219" s="198"/>
      <c r="O219" s="198"/>
      <c r="P219" s="198"/>
      <c r="Q219" s="198"/>
      <c r="R219" s="198"/>
      <c r="S219" s="198"/>
      <c r="T219" s="199">
        <f t="shared" si="244"/>
        <v>0</v>
      </c>
      <c r="U219" s="199">
        <f t="shared" si="238"/>
        <v>0</v>
      </c>
      <c r="V219" s="198"/>
      <c r="W219" s="199">
        <f t="shared" si="240"/>
        <v>0</v>
      </c>
      <c r="X219" s="198"/>
      <c r="Y219" s="198"/>
      <c r="AA219" s="292">
        <f t="shared" si="286"/>
        <v>0</v>
      </c>
    </row>
    <row r="220" spans="1:27" s="190" customFormat="1" hidden="1" x14ac:dyDescent="0.25">
      <c r="A220" s="6"/>
      <c r="B220" s="187">
        <v>34</v>
      </c>
      <c r="C220" s="188" t="s">
        <v>67</v>
      </c>
      <c r="D220" s="189">
        <f t="shared" ref="D220:E220" si="294">SUM(D221+D226)</f>
        <v>0</v>
      </c>
      <c r="E220" s="189">
        <f t="shared" si="294"/>
        <v>0</v>
      </c>
      <c r="F220" s="199">
        <f t="shared" si="259"/>
        <v>0</v>
      </c>
      <c r="G220" s="189"/>
      <c r="H220" s="189">
        <f t="shared" ref="H220:I220" si="295">SUM(H221+H226)</f>
        <v>0</v>
      </c>
      <c r="I220" s="189">
        <f t="shared" si="295"/>
        <v>0</v>
      </c>
      <c r="J220" s="199">
        <f t="shared" si="236"/>
        <v>0</v>
      </c>
      <c r="K220" s="189">
        <f t="shared" ref="K220:S220" si="296">SUM(K221+K226)</f>
        <v>0</v>
      </c>
      <c r="L220" s="189">
        <f t="shared" si="296"/>
        <v>0</v>
      </c>
      <c r="M220" s="189">
        <f t="shared" si="296"/>
        <v>0</v>
      </c>
      <c r="N220" s="189">
        <f t="shared" si="296"/>
        <v>0</v>
      </c>
      <c r="O220" s="189">
        <f t="shared" si="296"/>
        <v>0</v>
      </c>
      <c r="P220" s="189">
        <f t="shared" si="296"/>
        <v>0</v>
      </c>
      <c r="Q220" s="189">
        <f t="shared" si="296"/>
        <v>0</v>
      </c>
      <c r="R220" s="189">
        <f t="shared" si="296"/>
        <v>0</v>
      </c>
      <c r="S220" s="189">
        <f t="shared" si="296"/>
        <v>0</v>
      </c>
      <c r="T220" s="199">
        <f t="shared" si="244"/>
        <v>0</v>
      </c>
      <c r="U220" s="199">
        <f t="shared" si="238"/>
        <v>0</v>
      </c>
      <c r="V220" s="189">
        <f t="shared" ref="V220" si="297">SUM(V221+V226)</f>
        <v>0</v>
      </c>
      <c r="W220" s="199">
        <f t="shared" si="240"/>
        <v>0</v>
      </c>
      <c r="X220" s="189">
        <f t="shared" ref="X220:Y220" si="298">SUM(X221+X226)</f>
        <v>0</v>
      </c>
      <c r="Y220" s="189">
        <f t="shared" si="298"/>
        <v>0</v>
      </c>
      <c r="AA220" s="292">
        <f t="shared" si="286"/>
        <v>0</v>
      </c>
    </row>
    <row r="221" spans="1:27" s="190" customFormat="1" hidden="1" x14ac:dyDescent="0.25">
      <c r="A221" s="187"/>
      <c r="B221" s="187">
        <v>342</v>
      </c>
      <c r="C221" s="188" t="s">
        <v>68</v>
      </c>
      <c r="D221" s="189">
        <f t="shared" ref="D221:E221" si="299">SUM(D222+D223+D224+D225)</f>
        <v>0</v>
      </c>
      <c r="E221" s="189">
        <f t="shared" si="299"/>
        <v>0</v>
      </c>
      <c r="F221" s="199">
        <f t="shared" si="259"/>
        <v>0</v>
      </c>
      <c r="G221" s="189"/>
      <c r="H221" s="189">
        <f t="shared" ref="H221:I221" si="300">SUM(H222+H223+H224+H225)</f>
        <v>0</v>
      </c>
      <c r="I221" s="189">
        <f t="shared" si="300"/>
        <v>0</v>
      </c>
      <c r="J221" s="199">
        <f t="shared" si="236"/>
        <v>0</v>
      </c>
      <c r="K221" s="189">
        <f t="shared" ref="K221:S221" si="301">SUM(K222+K223+K224+K225)</f>
        <v>0</v>
      </c>
      <c r="L221" s="189">
        <f t="shared" si="301"/>
        <v>0</v>
      </c>
      <c r="M221" s="189">
        <f t="shared" si="301"/>
        <v>0</v>
      </c>
      <c r="N221" s="189">
        <f t="shared" si="301"/>
        <v>0</v>
      </c>
      <c r="O221" s="189">
        <f t="shared" si="301"/>
        <v>0</v>
      </c>
      <c r="P221" s="189">
        <f t="shared" si="301"/>
        <v>0</v>
      </c>
      <c r="Q221" s="189">
        <f t="shared" si="301"/>
        <v>0</v>
      </c>
      <c r="R221" s="189">
        <f t="shared" si="301"/>
        <v>0</v>
      </c>
      <c r="S221" s="189">
        <f t="shared" si="301"/>
        <v>0</v>
      </c>
      <c r="T221" s="199">
        <f t="shared" si="244"/>
        <v>0</v>
      </c>
      <c r="U221" s="199">
        <f t="shared" si="238"/>
        <v>0</v>
      </c>
      <c r="V221" s="189">
        <f t="shared" ref="V221" si="302">SUM(V222+V223+V224+V225)</f>
        <v>0</v>
      </c>
      <c r="W221" s="199">
        <f t="shared" si="240"/>
        <v>0</v>
      </c>
      <c r="X221" s="189">
        <f t="shared" ref="X221:Y221" si="303">SUM(X222+X223+X224+X225)</f>
        <v>0</v>
      </c>
      <c r="Y221" s="189">
        <f t="shared" si="303"/>
        <v>0</v>
      </c>
      <c r="AA221" s="292">
        <f t="shared" si="286"/>
        <v>0</v>
      </c>
    </row>
    <row r="222" spans="1:27" s="200" customFormat="1" ht="27.75" hidden="1" customHeight="1" x14ac:dyDescent="0.25">
      <c r="A222" s="195"/>
      <c r="B222" s="196" t="s">
        <v>69</v>
      </c>
      <c r="C222" s="197" t="s">
        <v>70</v>
      </c>
      <c r="D222" s="198"/>
      <c r="E222" s="198"/>
      <c r="F222" s="199">
        <f t="shared" si="259"/>
        <v>0</v>
      </c>
      <c r="G222" s="199"/>
      <c r="H222" s="198"/>
      <c r="I222" s="198"/>
      <c r="J222" s="199">
        <f t="shared" si="236"/>
        <v>0</v>
      </c>
      <c r="K222" s="198"/>
      <c r="L222" s="198"/>
      <c r="M222" s="198"/>
      <c r="N222" s="198"/>
      <c r="O222" s="198"/>
      <c r="P222" s="198"/>
      <c r="Q222" s="198"/>
      <c r="R222" s="198"/>
      <c r="S222" s="198"/>
      <c r="T222" s="199">
        <f t="shared" si="244"/>
        <v>0</v>
      </c>
      <c r="U222" s="199">
        <f t="shared" si="238"/>
        <v>0</v>
      </c>
      <c r="V222" s="198"/>
      <c r="W222" s="199">
        <f t="shared" si="240"/>
        <v>0</v>
      </c>
      <c r="X222" s="198"/>
      <c r="Y222" s="198"/>
      <c r="AA222" s="292">
        <f t="shared" si="286"/>
        <v>0</v>
      </c>
    </row>
    <row r="223" spans="1:27" s="200" customFormat="1" hidden="1" x14ac:dyDescent="0.25">
      <c r="A223" s="195"/>
      <c r="B223" s="195">
        <v>3426</v>
      </c>
      <c r="C223" s="197" t="s">
        <v>71</v>
      </c>
      <c r="D223" s="198"/>
      <c r="E223" s="198"/>
      <c r="F223" s="199">
        <f t="shared" si="259"/>
        <v>0</v>
      </c>
      <c r="G223" s="199"/>
      <c r="H223" s="198"/>
      <c r="I223" s="198"/>
      <c r="J223" s="199">
        <f t="shared" si="236"/>
        <v>0</v>
      </c>
      <c r="K223" s="198"/>
      <c r="L223" s="198"/>
      <c r="M223" s="198"/>
      <c r="N223" s="198"/>
      <c r="O223" s="198"/>
      <c r="P223" s="198"/>
      <c r="Q223" s="198"/>
      <c r="R223" s="198"/>
      <c r="S223" s="198"/>
      <c r="T223" s="199">
        <f t="shared" si="244"/>
        <v>0</v>
      </c>
      <c r="U223" s="199">
        <f t="shared" si="238"/>
        <v>0</v>
      </c>
      <c r="V223" s="198"/>
      <c r="W223" s="199">
        <f t="shared" si="240"/>
        <v>0</v>
      </c>
      <c r="X223" s="198"/>
      <c r="Y223" s="198"/>
      <c r="AA223" s="292">
        <f t="shared" si="286"/>
        <v>0</v>
      </c>
    </row>
    <row r="224" spans="1:27" s="200" customFormat="1" hidden="1" x14ac:dyDescent="0.25">
      <c r="A224" s="195"/>
      <c r="B224" s="195">
        <v>3427</v>
      </c>
      <c r="C224" s="197" t="s">
        <v>72</v>
      </c>
      <c r="D224" s="198"/>
      <c r="E224" s="198"/>
      <c r="F224" s="199">
        <f t="shared" si="259"/>
        <v>0</v>
      </c>
      <c r="G224" s="199"/>
      <c r="H224" s="198"/>
      <c r="I224" s="198"/>
      <c r="J224" s="199">
        <f t="shared" si="236"/>
        <v>0</v>
      </c>
      <c r="K224" s="198"/>
      <c r="L224" s="198"/>
      <c r="M224" s="198"/>
      <c r="N224" s="198"/>
      <c r="O224" s="198"/>
      <c r="P224" s="198"/>
      <c r="Q224" s="198"/>
      <c r="R224" s="198"/>
      <c r="S224" s="198"/>
      <c r="T224" s="199">
        <f t="shared" si="244"/>
        <v>0</v>
      </c>
      <c r="U224" s="199">
        <f t="shared" si="238"/>
        <v>0</v>
      </c>
      <c r="V224" s="198"/>
      <c r="W224" s="199">
        <f t="shared" si="240"/>
        <v>0</v>
      </c>
      <c r="X224" s="198"/>
      <c r="Y224" s="198"/>
      <c r="AA224" s="292">
        <f t="shared" si="286"/>
        <v>0</v>
      </c>
    </row>
    <row r="225" spans="1:27" s="200" customFormat="1" hidden="1" x14ac:dyDescent="0.25">
      <c r="A225" s="195"/>
      <c r="B225" s="195">
        <v>3428</v>
      </c>
      <c r="C225" s="197" t="s">
        <v>73</v>
      </c>
      <c r="D225" s="198"/>
      <c r="E225" s="198"/>
      <c r="F225" s="199">
        <f t="shared" si="259"/>
        <v>0</v>
      </c>
      <c r="G225" s="199"/>
      <c r="H225" s="198"/>
      <c r="I225" s="198"/>
      <c r="J225" s="199">
        <f t="shared" si="236"/>
        <v>0</v>
      </c>
      <c r="K225" s="198"/>
      <c r="L225" s="198"/>
      <c r="M225" s="198"/>
      <c r="N225" s="198"/>
      <c r="O225" s="198"/>
      <c r="P225" s="198"/>
      <c r="Q225" s="198"/>
      <c r="R225" s="198"/>
      <c r="S225" s="198"/>
      <c r="T225" s="199">
        <f t="shared" si="244"/>
        <v>0</v>
      </c>
      <c r="U225" s="199">
        <f t="shared" si="238"/>
        <v>0</v>
      </c>
      <c r="V225" s="198"/>
      <c r="W225" s="199">
        <f t="shared" si="240"/>
        <v>0</v>
      </c>
      <c r="X225" s="198"/>
      <c r="Y225" s="198"/>
      <c r="AA225" s="292">
        <f t="shared" si="286"/>
        <v>0</v>
      </c>
    </row>
    <row r="226" spans="1:27" s="190" customFormat="1" hidden="1" x14ac:dyDescent="0.25">
      <c r="A226" s="187"/>
      <c r="B226" s="187">
        <v>343</v>
      </c>
      <c r="C226" s="188"/>
      <c r="D226" s="189">
        <f t="shared" ref="D226:E226" si="304">SUM(D227+D228+D229+D230)</f>
        <v>0</v>
      </c>
      <c r="E226" s="189">
        <f t="shared" si="304"/>
        <v>0</v>
      </c>
      <c r="F226" s="199">
        <f t="shared" si="259"/>
        <v>0</v>
      </c>
      <c r="G226" s="189"/>
      <c r="H226" s="189">
        <f t="shared" ref="H226:I226" si="305">SUM(H227+H228+H229+H230)</f>
        <v>0</v>
      </c>
      <c r="I226" s="189">
        <f t="shared" si="305"/>
        <v>0</v>
      </c>
      <c r="J226" s="199">
        <f t="shared" si="236"/>
        <v>0</v>
      </c>
      <c r="K226" s="189">
        <f t="shared" ref="K226:S226" si="306">SUM(K227+K228+K229+K230)</f>
        <v>0</v>
      </c>
      <c r="L226" s="189">
        <f t="shared" si="306"/>
        <v>0</v>
      </c>
      <c r="M226" s="189">
        <f t="shared" si="306"/>
        <v>0</v>
      </c>
      <c r="N226" s="189">
        <f t="shared" si="306"/>
        <v>0</v>
      </c>
      <c r="O226" s="189">
        <f t="shared" si="306"/>
        <v>0</v>
      </c>
      <c r="P226" s="189">
        <f t="shared" si="306"/>
        <v>0</v>
      </c>
      <c r="Q226" s="189">
        <f t="shared" si="306"/>
        <v>0</v>
      </c>
      <c r="R226" s="189">
        <f t="shared" si="306"/>
        <v>0</v>
      </c>
      <c r="S226" s="189">
        <f t="shared" si="306"/>
        <v>0</v>
      </c>
      <c r="T226" s="199">
        <f t="shared" si="244"/>
        <v>0</v>
      </c>
      <c r="U226" s="199">
        <f t="shared" si="238"/>
        <v>0</v>
      </c>
      <c r="V226" s="189">
        <f t="shared" ref="V226" si="307">SUM(V227+V228+V229+V230)</f>
        <v>0</v>
      </c>
      <c r="W226" s="199">
        <f t="shared" si="240"/>
        <v>0</v>
      </c>
      <c r="X226" s="189">
        <f t="shared" ref="X226:Y226" si="308">SUM(X227+X228+X229+X230)</f>
        <v>0</v>
      </c>
      <c r="Y226" s="189">
        <f t="shared" si="308"/>
        <v>0</v>
      </c>
      <c r="AA226" s="292">
        <f t="shared" si="286"/>
        <v>0</v>
      </c>
    </row>
    <row r="227" spans="1:27" s="200" customFormat="1" hidden="1" x14ac:dyDescent="0.25">
      <c r="A227" s="195"/>
      <c r="B227" s="196" t="s">
        <v>74</v>
      </c>
      <c r="C227" s="197" t="s">
        <v>75</v>
      </c>
      <c r="D227" s="198"/>
      <c r="E227" s="198"/>
      <c r="F227" s="199">
        <f t="shared" si="259"/>
        <v>0</v>
      </c>
      <c r="G227" s="199"/>
      <c r="H227" s="198"/>
      <c r="I227" s="198"/>
      <c r="J227" s="199">
        <f t="shared" si="236"/>
        <v>0</v>
      </c>
      <c r="K227" s="198"/>
      <c r="L227" s="198"/>
      <c r="M227" s="198"/>
      <c r="N227" s="198"/>
      <c r="O227" s="198"/>
      <c r="P227" s="198"/>
      <c r="Q227" s="198"/>
      <c r="R227" s="198"/>
      <c r="S227" s="198"/>
      <c r="T227" s="199">
        <f t="shared" si="244"/>
        <v>0</v>
      </c>
      <c r="U227" s="199">
        <f t="shared" si="238"/>
        <v>0</v>
      </c>
      <c r="V227" s="198"/>
      <c r="W227" s="199">
        <f t="shared" si="240"/>
        <v>0</v>
      </c>
      <c r="X227" s="198"/>
      <c r="Y227" s="198"/>
      <c r="AA227" s="292">
        <f t="shared" si="286"/>
        <v>0</v>
      </c>
    </row>
    <row r="228" spans="1:27" s="200" customFormat="1" hidden="1" x14ac:dyDescent="0.25">
      <c r="A228" s="195"/>
      <c r="B228" s="196" t="s">
        <v>76</v>
      </c>
      <c r="C228" s="197" t="s">
        <v>77</v>
      </c>
      <c r="D228" s="198"/>
      <c r="E228" s="198"/>
      <c r="F228" s="199">
        <f t="shared" si="259"/>
        <v>0</v>
      </c>
      <c r="G228" s="199"/>
      <c r="H228" s="198"/>
      <c r="I228" s="198"/>
      <c r="J228" s="199">
        <f t="shared" si="236"/>
        <v>0</v>
      </c>
      <c r="K228" s="198"/>
      <c r="L228" s="198"/>
      <c r="M228" s="198"/>
      <c r="N228" s="198"/>
      <c r="O228" s="198"/>
      <c r="P228" s="198"/>
      <c r="Q228" s="198"/>
      <c r="R228" s="198"/>
      <c r="S228" s="198"/>
      <c r="T228" s="199">
        <f t="shared" si="244"/>
        <v>0</v>
      </c>
      <c r="U228" s="199">
        <f t="shared" si="238"/>
        <v>0</v>
      </c>
      <c r="V228" s="198"/>
      <c r="W228" s="199">
        <f t="shared" si="240"/>
        <v>0</v>
      </c>
      <c r="X228" s="198"/>
      <c r="Y228" s="198"/>
      <c r="AA228" s="292">
        <f t="shared" si="286"/>
        <v>0</v>
      </c>
    </row>
    <row r="229" spans="1:27" s="200" customFormat="1" hidden="1" x14ac:dyDescent="0.25">
      <c r="A229" s="195"/>
      <c r="B229" s="196" t="s">
        <v>78</v>
      </c>
      <c r="C229" s="197" t="s">
        <v>79</v>
      </c>
      <c r="D229" s="198"/>
      <c r="E229" s="198"/>
      <c r="F229" s="199">
        <f t="shared" si="259"/>
        <v>0</v>
      </c>
      <c r="G229" s="199"/>
      <c r="H229" s="198"/>
      <c r="I229" s="198"/>
      <c r="J229" s="199">
        <f t="shared" si="236"/>
        <v>0</v>
      </c>
      <c r="K229" s="198"/>
      <c r="L229" s="198"/>
      <c r="M229" s="198"/>
      <c r="N229" s="198"/>
      <c r="O229" s="198"/>
      <c r="P229" s="198"/>
      <c r="Q229" s="198"/>
      <c r="R229" s="198"/>
      <c r="S229" s="198"/>
      <c r="T229" s="199">
        <f t="shared" si="244"/>
        <v>0</v>
      </c>
      <c r="U229" s="199">
        <f t="shared" si="238"/>
        <v>0</v>
      </c>
      <c r="V229" s="198"/>
      <c r="W229" s="199">
        <f t="shared" si="240"/>
        <v>0</v>
      </c>
      <c r="X229" s="198"/>
      <c r="Y229" s="198"/>
      <c r="AA229" s="292">
        <f t="shared" si="286"/>
        <v>0</v>
      </c>
    </row>
    <row r="230" spans="1:27" s="200" customFormat="1" hidden="1" x14ac:dyDescent="0.25">
      <c r="A230" s="195"/>
      <c r="B230" s="196" t="s">
        <v>80</v>
      </c>
      <c r="C230" s="197" t="s">
        <v>81</v>
      </c>
      <c r="D230" s="198"/>
      <c r="E230" s="198"/>
      <c r="F230" s="199">
        <f t="shared" si="259"/>
        <v>0</v>
      </c>
      <c r="G230" s="199"/>
      <c r="H230" s="198"/>
      <c r="I230" s="198"/>
      <c r="J230" s="199">
        <f t="shared" si="236"/>
        <v>0</v>
      </c>
      <c r="K230" s="198"/>
      <c r="L230" s="198"/>
      <c r="M230" s="198"/>
      <c r="N230" s="198"/>
      <c r="O230" s="198"/>
      <c r="P230" s="198"/>
      <c r="Q230" s="198"/>
      <c r="R230" s="198"/>
      <c r="S230" s="198"/>
      <c r="T230" s="199">
        <f t="shared" si="244"/>
        <v>0</v>
      </c>
      <c r="U230" s="199">
        <f t="shared" si="238"/>
        <v>0</v>
      </c>
      <c r="V230" s="198"/>
      <c r="W230" s="199">
        <f t="shared" si="240"/>
        <v>0</v>
      </c>
      <c r="X230" s="198"/>
      <c r="Y230" s="198"/>
      <c r="AA230" s="292">
        <f t="shared" si="286"/>
        <v>0</v>
      </c>
    </row>
    <row r="231" spans="1:27" s="7" customFormat="1" hidden="1" x14ac:dyDescent="0.25">
      <c r="B231" s="5">
        <v>4</v>
      </c>
      <c r="C231" s="7" t="s">
        <v>118</v>
      </c>
      <c r="D231" s="4">
        <f>SUM(D232)</f>
        <v>0</v>
      </c>
      <c r="E231" s="4">
        <f t="shared" ref="E231:V231" si="309">SUM(E232)</f>
        <v>0</v>
      </c>
      <c r="F231" s="199">
        <f t="shared" si="259"/>
        <v>0</v>
      </c>
      <c r="G231" s="4"/>
      <c r="H231" s="4">
        <f t="shared" si="309"/>
        <v>0</v>
      </c>
      <c r="I231" s="4">
        <f t="shared" si="309"/>
        <v>0</v>
      </c>
      <c r="J231" s="199">
        <f t="shared" si="236"/>
        <v>0</v>
      </c>
      <c r="K231" s="4">
        <f t="shared" si="309"/>
        <v>0</v>
      </c>
      <c r="L231" s="4">
        <f t="shared" si="309"/>
        <v>0</v>
      </c>
      <c r="M231" s="4">
        <f t="shared" si="309"/>
        <v>0</v>
      </c>
      <c r="N231" s="4">
        <f t="shared" si="309"/>
        <v>0</v>
      </c>
      <c r="O231" s="4">
        <f t="shared" si="309"/>
        <v>0</v>
      </c>
      <c r="P231" s="4">
        <f t="shared" si="309"/>
        <v>0</v>
      </c>
      <c r="Q231" s="4">
        <f t="shared" si="309"/>
        <v>0</v>
      </c>
      <c r="R231" s="4">
        <f t="shared" si="309"/>
        <v>0</v>
      </c>
      <c r="S231" s="4">
        <f t="shared" si="309"/>
        <v>0</v>
      </c>
      <c r="T231" s="199">
        <f t="shared" si="244"/>
        <v>0</v>
      </c>
      <c r="U231" s="199">
        <f t="shared" si="238"/>
        <v>0</v>
      </c>
      <c r="V231" s="4">
        <f t="shared" si="309"/>
        <v>0</v>
      </c>
      <c r="W231" s="199">
        <f t="shared" si="240"/>
        <v>0</v>
      </c>
      <c r="X231" s="4">
        <f t="shared" ref="X231:Y231" si="310">SUM(X232)</f>
        <v>0</v>
      </c>
      <c r="Y231" s="4">
        <f t="shared" si="310"/>
        <v>0</v>
      </c>
      <c r="AA231" s="292">
        <f t="shared" si="286"/>
        <v>0</v>
      </c>
    </row>
    <row r="232" spans="1:27" s="7" customFormat="1" hidden="1" x14ac:dyDescent="0.25">
      <c r="B232" s="5">
        <v>42</v>
      </c>
      <c r="D232" s="4">
        <f t="shared" ref="D232:E232" si="311">SUM(D233+D241+D244+D249)</f>
        <v>0</v>
      </c>
      <c r="E232" s="4">
        <f t="shared" si="311"/>
        <v>0</v>
      </c>
      <c r="F232" s="199">
        <f t="shared" si="259"/>
        <v>0</v>
      </c>
      <c r="G232" s="4"/>
      <c r="H232" s="4">
        <f t="shared" ref="H232:I232" si="312">SUM(H233+H241+H244+H249)</f>
        <v>0</v>
      </c>
      <c r="I232" s="4">
        <f t="shared" si="312"/>
        <v>0</v>
      </c>
      <c r="J232" s="199">
        <f t="shared" si="236"/>
        <v>0</v>
      </c>
      <c r="K232" s="4">
        <f t="shared" ref="K232:S232" si="313">SUM(K233+K241+K244+K249)</f>
        <v>0</v>
      </c>
      <c r="L232" s="4">
        <f t="shared" si="313"/>
        <v>0</v>
      </c>
      <c r="M232" s="4">
        <f t="shared" si="313"/>
        <v>0</v>
      </c>
      <c r="N232" s="4">
        <f t="shared" si="313"/>
        <v>0</v>
      </c>
      <c r="O232" s="4">
        <f t="shared" si="313"/>
        <v>0</v>
      </c>
      <c r="P232" s="4">
        <f t="shared" si="313"/>
        <v>0</v>
      </c>
      <c r="Q232" s="4">
        <f t="shared" si="313"/>
        <v>0</v>
      </c>
      <c r="R232" s="4">
        <f t="shared" si="313"/>
        <v>0</v>
      </c>
      <c r="S232" s="4">
        <f t="shared" si="313"/>
        <v>0</v>
      </c>
      <c r="T232" s="199">
        <f t="shared" si="244"/>
        <v>0</v>
      </c>
      <c r="U232" s="199">
        <f t="shared" si="238"/>
        <v>0</v>
      </c>
      <c r="V232" s="4">
        <f t="shared" ref="V232" si="314">SUM(V233+V241+V244+V249)</f>
        <v>0</v>
      </c>
      <c r="W232" s="199">
        <f t="shared" si="240"/>
        <v>0</v>
      </c>
      <c r="X232" s="4">
        <f t="shared" ref="X232:Y232" si="315">SUM(X233+X241+X244+X249)</f>
        <v>0</v>
      </c>
      <c r="Y232" s="4">
        <f t="shared" si="315"/>
        <v>0</v>
      </c>
      <c r="AA232" s="292">
        <f t="shared" si="286"/>
        <v>0</v>
      </c>
    </row>
    <row r="233" spans="1:27" s="7" customFormat="1" hidden="1" x14ac:dyDescent="0.25">
      <c r="B233" s="5">
        <v>422</v>
      </c>
      <c r="D233" s="4">
        <f t="shared" ref="D233:E233" si="316">SUM(D234+D235+D236+D237+D238+D239+D240)</f>
        <v>0</v>
      </c>
      <c r="E233" s="4">
        <f t="shared" si="316"/>
        <v>0</v>
      </c>
      <c r="F233" s="199">
        <f t="shared" ref="F233:F251" si="317">SUM(H233:S233)</f>
        <v>0</v>
      </c>
      <c r="G233" s="4"/>
      <c r="H233" s="4">
        <f t="shared" ref="H233:I233" si="318">SUM(H234+H235+H236+H237+H238+H239+H240)</f>
        <v>0</v>
      </c>
      <c r="I233" s="4">
        <f t="shared" si="318"/>
        <v>0</v>
      </c>
      <c r="J233" s="199">
        <f t="shared" si="236"/>
        <v>0</v>
      </c>
      <c r="K233" s="4">
        <f t="shared" ref="K233:S233" si="319">SUM(K234+K235+K236+K237+K238+K239+K240)</f>
        <v>0</v>
      </c>
      <c r="L233" s="4">
        <f t="shared" si="319"/>
        <v>0</v>
      </c>
      <c r="M233" s="4">
        <f t="shared" si="319"/>
        <v>0</v>
      </c>
      <c r="N233" s="4">
        <f t="shared" si="319"/>
        <v>0</v>
      </c>
      <c r="O233" s="4">
        <f t="shared" si="319"/>
        <v>0</v>
      </c>
      <c r="P233" s="4">
        <f t="shared" si="319"/>
        <v>0</v>
      </c>
      <c r="Q233" s="4">
        <f t="shared" si="319"/>
        <v>0</v>
      </c>
      <c r="R233" s="4">
        <f t="shared" si="319"/>
        <v>0</v>
      </c>
      <c r="S233" s="4">
        <f t="shared" si="319"/>
        <v>0</v>
      </c>
      <c r="T233" s="199">
        <f t="shared" si="244"/>
        <v>0</v>
      </c>
      <c r="U233" s="199">
        <f t="shared" si="238"/>
        <v>0</v>
      </c>
      <c r="V233" s="4">
        <f t="shared" ref="V233" si="320">SUM(V234+V235+V236+V237+V238+V239+V240)</f>
        <v>0</v>
      </c>
      <c r="W233" s="199">
        <f t="shared" si="240"/>
        <v>0</v>
      </c>
      <c r="X233" s="4">
        <f t="shared" ref="X233:Y233" si="321">SUM(X234+X235+X236+X237+X238+X239+X240)</f>
        <v>0</v>
      </c>
      <c r="Y233" s="4">
        <f t="shared" si="321"/>
        <v>0</v>
      </c>
      <c r="AA233" s="292">
        <f t="shared" si="286"/>
        <v>0</v>
      </c>
    </row>
    <row r="234" spans="1:27" s="200" customFormat="1" hidden="1" x14ac:dyDescent="0.25">
      <c r="A234" s="195"/>
      <c r="B234" s="204" t="s">
        <v>82</v>
      </c>
      <c r="C234" s="205" t="s">
        <v>83</v>
      </c>
      <c r="D234" s="198"/>
      <c r="E234" s="198"/>
      <c r="F234" s="199">
        <f t="shared" si="317"/>
        <v>0</v>
      </c>
      <c r="G234" s="199"/>
      <c r="H234" s="198"/>
      <c r="I234" s="198"/>
      <c r="J234" s="199">
        <f t="shared" ref="J234:J251" si="322">SUM(H234:I234)</f>
        <v>0</v>
      </c>
      <c r="K234" s="198"/>
      <c r="L234" s="198"/>
      <c r="M234" s="198"/>
      <c r="N234" s="198"/>
      <c r="O234" s="198"/>
      <c r="P234" s="198"/>
      <c r="Q234" s="198"/>
      <c r="R234" s="198"/>
      <c r="S234" s="198"/>
      <c r="T234" s="199">
        <f t="shared" si="244"/>
        <v>0</v>
      </c>
      <c r="U234" s="199">
        <f t="shared" si="238"/>
        <v>0</v>
      </c>
      <c r="V234" s="198"/>
      <c r="W234" s="199">
        <f t="shared" si="240"/>
        <v>0</v>
      </c>
      <c r="X234" s="198"/>
      <c r="Y234" s="198"/>
      <c r="AA234" s="292">
        <f t="shared" si="286"/>
        <v>0</v>
      </c>
    </row>
    <row r="235" spans="1:27" s="200" customFormat="1" hidden="1" x14ac:dyDescent="0.25">
      <c r="A235" s="195"/>
      <c r="B235" s="204" t="s">
        <v>84</v>
      </c>
      <c r="C235" s="205" t="s">
        <v>85</v>
      </c>
      <c r="D235" s="198"/>
      <c r="E235" s="198"/>
      <c r="F235" s="199">
        <f t="shared" si="317"/>
        <v>0</v>
      </c>
      <c r="G235" s="199"/>
      <c r="H235" s="198"/>
      <c r="I235" s="198"/>
      <c r="J235" s="199">
        <f t="shared" si="322"/>
        <v>0</v>
      </c>
      <c r="K235" s="198"/>
      <c r="L235" s="198"/>
      <c r="M235" s="198"/>
      <c r="N235" s="198"/>
      <c r="O235" s="198"/>
      <c r="P235" s="198"/>
      <c r="Q235" s="198"/>
      <c r="R235" s="198"/>
      <c r="S235" s="198"/>
      <c r="T235" s="199">
        <f t="shared" si="244"/>
        <v>0</v>
      </c>
      <c r="U235" s="199">
        <f t="shared" si="238"/>
        <v>0</v>
      </c>
      <c r="V235" s="198"/>
      <c r="W235" s="199">
        <f t="shared" si="240"/>
        <v>0</v>
      </c>
      <c r="X235" s="198"/>
      <c r="Y235" s="198"/>
      <c r="AA235" s="292">
        <f t="shared" si="286"/>
        <v>0</v>
      </c>
    </row>
    <row r="236" spans="1:27" s="200" customFormat="1" hidden="1" x14ac:dyDescent="0.25">
      <c r="A236" s="195"/>
      <c r="B236" s="204" t="s">
        <v>86</v>
      </c>
      <c r="C236" s="205" t="s">
        <v>87</v>
      </c>
      <c r="D236" s="198"/>
      <c r="E236" s="198"/>
      <c r="F236" s="199">
        <f t="shared" si="317"/>
        <v>0</v>
      </c>
      <c r="G236" s="199"/>
      <c r="H236" s="198"/>
      <c r="I236" s="198"/>
      <c r="J236" s="199">
        <f t="shared" si="322"/>
        <v>0</v>
      </c>
      <c r="K236" s="198"/>
      <c r="L236" s="198"/>
      <c r="M236" s="198"/>
      <c r="N236" s="198"/>
      <c r="O236" s="198"/>
      <c r="P236" s="198"/>
      <c r="Q236" s="198"/>
      <c r="R236" s="198"/>
      <c r="S236" s="198"/>
      <c r="T236" s="199">
        <f t="shared" si="244"/>
        <v>0</v>
      </c>
      <c r="U236" s="199">
        <f t="shared" si="238"/>
        <v>0</v>
      </c>
      <c r="V236" s="198"/>
      <c r="W236" s="199">
        <f t="shared" si="240"/>
        <v>0</v>
      </c>
      <c r="X236" s="198"/>
      <c r="Y236" s="198"/>
      <c r="AA236" s="292">
        <f t="shared" si="286"/>
        <v>0</v>
      </c>
    </row>
    <row r="237" spans="1:27" s="200" customFormat="1" hidden="1" x14ac:dyDescent="0.25">
      <c r="A237" s="195"/>
      <c r="B237" s="204" t="s">
        <v>88</v>
      </c>
      <c r="C237" s="205" t="s">
        <v>89</v>
      </c>
      <c r="D237" s="198"/>
      <c r="E237" s="198"/>
      <c r="F237" s="199">
        <f t="shared" si="317"/>
        <v>0</v>
      </c>
      <c r="G237" s="199"/>
      <c r="H237" s="198"/>
      <c r="I237" s="198"/>
      <c r="J237" s="199">
        <f t="shared" si="322"/>
        <v>0</v>
      </c>
      <c r="K237" s="198"/>
      <c r="L237" s="198"/>
      <c r="M237" s="198"/>
      <c r="N237" s="198"/>
      <c r="O237" s="198"/>
      <c r="P237" s="198"/>
      <c r="Q237" s="198"/>
      <c r="R237" s="198"/>
      <c r="S237" s="198"/>
      <c r="T237" s="199">
        <f t="shared" si="244"/>
        <v>0</v>
      </c>
      <c r="U237" s="199">
        <f t="shared" ref="U237:U251" si="323">SUM(J237+T237)</f>
        <v>0</v>
      </c>
      <c r="V237" s="198"/>
      <c r="W237" s="199">
        <f t="shared" ref="W237:W251" si="324">SUM(U237:V237)</f>
        <v>0</v>
      </c>
      <c r="X237" s="198"/>
      <c r="Y237" s="198"/>
      <c r="AA237" s="292">
        <f t="shared" si="286"/>
        <v>0</v>
      </c>
    </row>
    <row r="238" spans="1:27" s="200" customFormat="1" hidden="1" x14ac:dyDescent="0.25">
      <c r="A238" s="195"/>
      <c r="B238" s="204" t="s">
        <v>90</v>
      </c>
      <c r="C238" s="205" t="s">
        <v>91</v>
      </c>
      <c r="D238" s="198"/>
      <c r="E238" s="198"/>
      <c r="F238" s="199">
        <f t="shared" si="317"/>
        <v>0</v>
      </c>
      <c r="G238" s="199"/>
      <c r="H238" s="198"/>
      <c r="I238" s="198"/>
      <c r="J238" s="199">
        <f t="shared" si="322"/>
        <v>0</v>
      </c>
      <c r="K238" s="198"/>
      <c r="L238" s="198"/>
      <c r="M238" s="198"/>
      <c r="N238" s="198"/>
      <c r="O238" s="198"/>
      <c r="P238" s="198"/>
      <c r="Q238" s="198"/>
      <c r="R238" s="198"/>
      <c r="S238" s="198"/>
      <c r="T238" s="199">
        <f t="shared" ref="T238:T251" si="325">SUM(K238:S238)</f>
        <v>0</v>
      </c>
      <c r="U238" s="199">
        <f t="shared" si="323"/>
        <v>0</v>
      </c>
      <c r="V238" s="198"/>
      <c r="W238" s="199">
        <f t="shared" si="324"/>
        <v>0</v>
      </c>
      <c r="X238" s="198"/>
      <c r="Y238" s="198"/>
      <c r="AA238" s="292">
        <f t="shared" si="286"/>
        <v>0</v>
      </c>
    </row>
    <row r="239" spans="1:27" s="200" customFormat="1" hidden="1" x14ac:dyDescent="0.25">
      <c r="A239" s="195"/>
      <c r="B239" s="204" t="s">
        <v>92</v>
      </c>
      <c r="C239" s="205" t="s">
        <v>93</v>
      </c>
      <c r="D239" s="198"/>
      <c r="E239" s="198"/>
      <c r="F239" s="199">
        <f t="shared" si="317"/>
        <v>0</v>
      </c>
      <c r="G239" s="199"/>
      <c r="H239" s="198"/>
      <c r="I239" s="198"/>
      <c r="J239" s="199">
        <f t="shared" si="322"/>
        <v>0</v>
      </c>
      <c r="K239" s="198"/>
      <c r="L239" s="198"/>
      <c r="M239" s="198"/>
      <c r="N239" s="198"/>
      <c r="O239" s="198"/>
      <c r="P239" s="198"/>
      <c r="Q239" s="198"/>
      <c r="R239" s="198"/>
      <c r="S239" s="198"/>
      <c r="T239" s="199">
        <f t="shared" si="325"/>
        <v>0</v>
      </c>
      <c r="U239" s="199">
        <f t="shared" si="323"/>
        <v>0</v>
      </c>
      <c r="V239" s="198"/>
      <c r="W239" s="199">
        <f t="shared" si="324"/>
        <v>0</v>
      </c>
      <c r="X239" s="198"/>
      <c r="Y239" s="198"/>
      <c r="AA239" s="292">
        <f t="shared" si="286"/>
        <v>0</v>
      </c>
    </row>
    <row r="240" spans="1:27" s="200" customFormat="1" hidden="1" x14ac:dyDescent="0.25">
      <c r="A240" s="195"/>
      <c r="B240" s="204" t="s">
        <v>94</v>
      </c>
      <c r="C240" s="205" t="s">
        <v>95</v>
      </c>
      <c r="D240" s="198"/>
      <c r="E240" s="198"/>
      <c r="F240" s="199">
        <f t="shared" si="317"/>
        <v>0</v>
      </c>
      <c r="G240" s="199"/>
      <c r="H240" s="198"/>
      <c r="I240" s="198"/>
      <c r="J240" s="199">
        <f t="shared" si="322"/>
        <v>0</v>
      </c>
      <c r="K240" s="198"/>
      <c r="L240" s="198"/>
      <c r="M240" s="198"/>
      <c r="N240" s="198"/>
      <c r="O240" s="198"/>
      <c r="P240" s="198"/>
      <c r="Q240" s="198"/>
      <c r="R240" s="198"/>
      <c r="S240" s="198"/>
      <c r="T240" s="199">
        <f t="shared" si="325"/>
        <v>0</v>
      </c>
      <c r="U240" s="199">
        <f t="shared" si="323"/>
        <v>0</v>
      </c>
      <c r="V240" s="198"/>
      <c r="W240" s="199">
        <f t="shared" si="324"/>
        <v>0</v>
      </c>
      <c r="X240" s="198"/>
      <c r="Y240" s="198"/>
      <c r="AA240" s="292">
        <f t="shared" si="286"/>
        <v>0</v>
      </c>
    </row>
    <row r="241" spans="1:27" s="190" customFormat="1" hidden="1" x14ac:dyDescent="0.25">
      <c r="A241" s="187"/>
      <c r="B241" s="187">
        <v>423</v>
      </c>
      <c r="C241" s="192"/>
      <c r="D241" s="189">
        <f t="shared" ref="D241:E241" si="326">SUM(D242+D243)</f>
        <v>0</v>
      </c>
      <c r="E241" s="189">
        <f t="shared" si="326"/>
        <v>0</v>
      </c>
      <c r="F241" s="199">
        <f t="shared" si="317"/>
        <v>0</v>
      </c>
      <c r="G241" s="189"/>
      <c r="H241" s="189">
        <f t="shared" ref="H241:I241" si="327">SUM(H242+H243)</f>
        <v>0</v>
      </c>
      <c r="I241" s="189">
        <f t="shared" si="327"/>
        <v>0</v>
      </c>
      <c r="J241" s="199">
        <f t="shared" si="322"/>
        <v>0</v>
      </c>
      <c r="K241" s="189">
        <f t="shared" ref="K241:S241" si="328">SUM(K242+K243)</f>
        <v>0</v>
      </c>
      <c r="L241" s="189">
        <f t="shared" si="328"/>
        <v>0</v>
      </c>
      <c r="M241" s="189">
        <f t="shared" si="328"/>
        <v>0</v>
      </c>
      <c r="N241" s="189">
        <f t="shared" si="328"/>
        <v>0</v>
      </c>
      <c r="O241" s="189">
        <f t="shared" si="328"/>
        <v>0</v>
      </c>
      <c r="P241" s="189">
        <f t="shared" si="328"/>
        <v>0</v>
      </c>
      <c r="Q241" s="189">
        <f t="shared" si="328"/>
        <v>0</v>
      </c>
      <c r="R241" s="189">
        <f t="shared" si="328"/>
        <v>0</v>
      </c>
      <c r="S241" s="189">
        <f t="shared" si="328"/>
        <v>0</v>
      </c>
      <c r="T241" s="199">
        <f t="shared" si="325"/>
        <v>0</v>
      </c>
      <c r="U241" s="199">
        <f t="shared" si="323"/>
        <v>0</v>
      </c>
      <c r="V241" s="189">
        <f t="shared" ref="V241" si="329">SUM(V242+V243)</f>
        <v>0</v>
      </c>
      <c r="W241" s="199">
        <f t="shared" si="324"/>
        <v>0</v>
      </c>
      <c r="X241" s="189">
        <f t="shared" ref="X241:Y241" si="330">SUM(X242+X243)</f>
        <v>0</v>
      </c>
      <c r="Y241" s="189">
        <f t="shared" si="330"/>
        <v>0</v>
      </c>
      <c r="AA241" s="292">
        <f t="shared" si="286"/>
        <v>0</v>
      </c>
    </row>
    <row r="242" spans="1:27" s="200" customFormat="1" hidden="1" x14ac:dyDescent="0.25">
      <c r="A242" s="195"/>
      <c r="B242" s="204" t="s">
        <v>96</v>
      </c>
      <c r="C242" s="205" t="s">
        <v>97</v>
      </c>
      <c r="D242" s="198"/>
      <c r="E242" s="198"/>
      <c r="F242" s="199">
        <f t="shared" si="317"/>
        <v>0</v>
      </c>
      <c r="G242" s="199"/>
      <c r="H242" s="198"/>
      <c r="I242" s="198"/>
      <c r="J242" s="199">
        <f t="shared" si="322"/>
        <v>0</v>
      </c>
      <c r="K242" s="198"/>
      <c r="L242" s="198"/>
      <c r="M242" s="198"/>
      <c r="N242" s="198"/>
      <c r="O242" s="198"/>
      <c r="P242" s="198"/>
      <c r="Q242" s="198"/>
      <c r="R242" s="198"/>
      <c r="S242" s="198"/>
      <c r="T242" s="199">
        <f t="shared" si="325"/>
        <v>0</v>
      </c>
      <c r="U242" s="199">
        <f t="shared" si="323"/>
        <v>0</v>
      </c>
      <c r="V242" s="198"/>
      <c r="W242" s="199">
        <f t="shared" si="324"/>
        <v>0</v>
      </c>
      <c r="X242" s="198"/>
      <c r="Y242" s="198"/>
      <c r="AA242" s="292">
        <f t="shared" si="286"/>
        <v>0</v>
      </c>
    </row>
    <row r="243" spans="1:27" s="200" customFormat="1" hidden="1" x14ac:dyDescent="0.25">
      <c r="A243" s="195"/>
      <c r="B243" s="204" t="s">
        <v>98</v>
      </c>
      <c r="C243" s="205" t="s">
        <v>99</v>
      </c>
      <c r="D243" s="198"/>
      <c r="E243" s="198"/>
      <c r="F243" s="199">
        <f t="shared" si="317"/>
        <v>0</v>
      </c>
      <c r="G243" s="199"/>
      <c r="H243" s="198"/>
      <c r="I243" s="198"/>
      <c r="J243" s="199">
        <f t="shared" si="322"/>
        <v>0</v>
      </c>
      <c r="K243" s="198"/>
      <c r="L243" s="198"/>
      <c r="M243" s="198"/>
      <c r="N243" s="198"/>
      <c r="O243" s="198"/>
      <c r="P243" s="198"/>
      <c r="Q243" s="198"/>
      <c r="R243" s="198"/>
      <c r="S243" s="198"/>
      <c r="T243" s="199">
        <f t="shared" si="325"/>
        <v>0</v>
      </c>
      <c r="U243" s="199">
        <f t="shared" si="323"/>
        <v>0</v>
      </c>
      <c r="V243" s="198"/>
      <c r="W243" s="199">
        <f t="shared" si="324"/>
        <v>0</v>
      </c>
      <c r="X243" s="198"/>
      <c r="Y243" s="198"/>
      <c r="AA243" s="292">
        <f t="shared" si="286"/>
        <v>0</v>
      </c>
    </row>
    <row r="244" spans="1:27" s="190" customFormat="1" hidden="1" x14ac:dyDescent="0.25">
      <c r="A244" s="187"/>
      <c r="B244" s="187">
        <v>424</v>
      </c>
      <c r="C244" s="192"/>
      <c r="D244" s="189">
        <f t="shared" ref="D244:E244" si="331">SUM(D245+D246+D247+D248)</f>
        <v>0</v>
      </c>
      <c r="E244" s="189">
        <f t="shared" si="331"/>
        <v>0</v>
      </c>
      <c r="F244" s="199">
        <f t="shared" si="317"/>
        <v>0</v>
      </c>
      <c r="G244" s="189"/>
      <c r="H244" s="189">
        <f t="shared" ref="H244:I244" si="332">SUM(H245+H246+H247+H248)</f>
        <v>0</v>
      </c>
      <c r="I244" s="189">
        <f t="shared" si="332"/>
        <v>0</v>
      </c>
      <c r="J244" s="199">
        <f t="shared" si="322"/>
        <v>0</v>
      </c>
      <c r="K244" s="189">
        <f t="shared" ref="K244:S244" si="333">SUM(K245+K246+K247+K248)</f>
        <v>0</v>
      </c>
      <c r="L244" s="189">
        <f t="shared" si="333"/>
        <v>0</v>
      </c>
      <c r="M244" s="189">
        <f t="shared" si="333"/>
        <v>0</v>
      </c>
      <c r="N244" s="189">
        <f t="shared" si="333"/>
        <v>0</v>
      </c>
      <c r="O244" s="189">
        <f t="shared" si="333"/>
        <v>0</v>
      </c>
      <c r="P244" s="189">
        <f t="shared" si="333"/>
        <v>0</v>
      </c>
      <c r="Q244" s="189">
        <f t="shared" si="333"/>
        <v>0</v>
      </c>
      <c r="R244" s="189">
        <f t="shared" si="333"/>
        <v>0</v>
      </c>
      <c r="S244" s="189">
        <f t="shared" si="333"/>
        <v>0</v>
      </c>
      <c r="T244" s="199">
        <f t="shared" si="325"/>
        <v>0</v>
      </c>
      <c r="U244" s="199">
        <f t="shared" si="323"/>
        <v>0</v>
      </c>
      <c r="V244" s="189">
        <f t="shared" ref="V244" si="334">SUM(V245+V246+V247+V248)</f>
        <v>0</v>
      </c>
      <c r="W244" s="199">
        <f t="shared" si="324"/>
        <v>0</v>
      </c>
      <c r="X244" s="189">
        <f t="shared" ref="X244:Y244" si="335">SUM(X245+X246+X247+X248)</f>
        <v>0</v>
      </c>
      <c r="Y244" s="189">
        <f t="shared" si="335"/>
        <v>0</v>
      </c>
      <c r="AA244" s="292">
        <f t="shared" si="286"/>
        <v>0</v>
      </c>
    </row>
    <row r="245" spans="1:27" s="200" customFormat="1" hidden="1" x14ac:dyDescent="0.25">
      <c r="A245" s="195"/>
      <c r="B245" s="206">
        <v>4241</v>
      </c>
      <c r="C245" s="207" t="s">
        <v>100</v>
      </c>
      <c r="D245" s="198"/>
      <c r="E245" s="198"/>
      <c r="F245" s="199">
        <f t="shared" si="317"/>
        <v>0</v>
      </c>
      <c r="G245" s="199"/>
      <c r="H245" s="198"/>
      <c r="I245" s="198"/>
      <c r="J245" s="199">
        <f t="shared" si="322"/>
        <v>0</v>
      </c>
      <c r="K245" s="198"/>
      <c r="L245" s="198"/>
      <c r="M245" s="198"/>
      <c r="N245" s="198"/>
      <c r="O245" s="198"/>
      <c r="P245" s="198"/>
      <c r="Q245" s="198"/>
      <c r="R245" s="198"/>
      <c r="S245" s="198"/>
      <c r="T245" s="199">
        <f t="shared" si="325"/>
        <v>0</v>
      </c>
      <c r="U245" s="199">
        <f t="shared" si="323"/>
        <v>0</v>
      </c>
      <c r="V245" s="198"/>
      <c r="W245" s="199">
        <f t="shared" si="324"/>
        <v>0</v>
      </c>
      <c r="X245" s="198"/>
      <c r="Y245" s="198"/>
      <c r="AA245" s="292">
        <f t="shared" si="286"/>
        <v>0</v>
      </c>
    </row>
    <row r="246" spans="1:27" s="200" customFormat="1" hidden="1" x14ac:dyDescent="0.25">
      <c r="A246" s="195"/>
      <c r="B246" s="206">
        <v>4242</v>
      </c>
      <c r="C246" s="208" t="s">
        <v>101</v>
      </c>
      <c r="D246" s="198"/>
      <c r="E246" s="198"/>
      <c r="F246" s="199">
        <f t="shared" si="317"/>
        <v>0</v>
      </c>
      <c r="G246" s="199"/>
      <c r="H246" s="198"/>
      <c r="I246" s="198"/>
      <c r="J246" s="199">
        <f t="shared" si="322"/>
        <v>0</v>
      </c>
      <c r="K246" s="198"/>
      <c r="L246" s="198"/>
      <c r="M246" s="198"/>
      <c r="N246" s="198"/>
      <c r="O246" s="198"/>
      <c r="P246" s="198"/>
      <c r="Q246" s="198"/>
      <c r="R246" s="198"/>
      <c r="S246" s="198"/>
      <c r="T246" s="199">
        <f t="shared" si="325"/>
        <v>0</v>
      </c>
      <c r="U246" s="199">
        <f t="shared" si="323"/>
        <v>0</v>
      </c>
      <c r="V246" s="198"/>
      <c r="W246" s="199">
        <f t="shared" si="324"/>
        <v>0</v>
      </c>
      <c r="X246" s="198"/>
      <c r="Y246" s="198"/>
      <c r="AA246" s="292">
        <f t="shared" si="286"/>
        <v>0</v>
      </c>
    </row>
    <row r="247" spans="1:27" s="200" customFormat="1" hidden="1" x14ac:dyDescent="0.25">
      <c r="A247" s="195"/>
      <c r="B247" s="206">
        <v>4243</v>
      </c>
      <c r="C247" s="208" t="s">
        <v>102</v>
      </c>
      <c r="D247" s="198"/>
      <c r="E247" s="198"/>
      <c r="F247" s="199">
        <f t="shared" si="317"/>
        <v>0</v>
      </c>
      <c r="G247" s="199"/>
      <c r="H247" s="198"/>
      <c r="I247" s="198"/>
      <c r="J247" s="199">
        <f t="shared" si="322"/>
        <v>0</v>
      </c>
      <c r="K247" s="198"/>
      <c r="L247" s="198"/>
      <c r="M247" s="198"/>
      <c r="N247" s="198"/>
      <c r="O247" s="198"/>
      <c r="P247" s="198"/>
      <c r="Q247" s="198"/>
      <c r="R247" s="198"/>
      <c r="S247" s="198"/>
      <c r="T247" s="199">
        <f t="shared" si="325"/>
        <v>0</v>
      </c>
      <c r="U247" s="199">
        <f t="shared" si="323"/>
        <v>0</v>
      </c>
      <c r="V247" s="198"/>
      <c r="W247" s="199">
        <f t="shared" si="324"/>
        <v>0</v>
      </c>
      <c r="X247" s="198"/>
      <c r="Y247" s="198"/>
      <c r="AA247" s="292">
        <f t="shared" si="286"/>
        <v>0</v>
      </c>
    </row>
    <row r="248" spans="1:27" s="200" customFormat="1" hidden="1" x14ac:dyDescent="0.25">
      <c r="A248" s="195"/>
      <c r="B248" s="206">
        <v>4244</v>
      </c>
      <c r="C248" s="208" t="s">
        <v>103</v>
      </c>
      <c r="D248" s="198"/>
      <c r="E248" s="198"/>
      <c r="F248" s="199">
        <f t="shared" si="317"/>
        <v>0</v>
      </c>
      <c r="G248" s="199"/>
      <c r="H248" s="198"/>
      <c r="I248" s="198"/>
      <c r="J248" s="199">
        <f t="shared" si="322"/>
        <v>0</v>
      </c>
      <c r="K248" s="198"/>
      <c r="L248" s="198"/>
      <c r="M248" s="198"/>
      <c r="N248" s="198"/>
      <c r="O248" s="198"/>
      <c r="P248" s="198"/>
      <c r="Q248" s="198"/>
      <c r="R248" s="198"/>
      <c r="S248" s="198"/>
      <c r="T248" s="199">
        <f t="shared" si="325"/>
        <v>0</v>
      </c>
      <c r="U248" s="199">
        <f t="shared" si="323"/>
        <v>0</v>
      </c>
      <c r="V248" s="198"/>
      <c r="W248" s="199">
        <f t="shared" si="324"/>
        <v>0</v>
      </c>
      <c r="X248" s="198"/>
      <c r="Y248" s="198"/>
      <c r="AA248" s="292">
        <f t="shared" si="286"/>
        <v>0</v>
      </c>
    </row>
    <row r="249" spans="1:27" s="190" customFormat="1" hidden="1" x14ac:dyDescent="0.25">
      <c r="A249" s="187"/>
      <c r="B249" s="187">
        <v>426</v>
      </c>
      <c r="C249" s="191"/>
      <c r="D249" s="189">
        <f t="shared" ref="D249:E249" si="336">SUM(D250+D251)</f>
        <v>0</v>
      </c>
      <c r="E249" s="189">
        <f t="shared" si="336"/>
        <v>0</v>
      </c>
      <c r="F249" s="199">
        <f t="shared" si="317"/>
        <v>0</v>
      </c>
      <c r="G249" s="189"/>
      <c r="H249" s="189">
        <f t="shared" ref="H249:I249" si="337">SUM(H250+H251)</f>
        <v>0</v>
      </c>
      <c r="I249" s="189">
        <f t="shared" si="337"/>
        <v>0</v>
      </c>
      <c r="J249" s="199">
        <f t="shared" si="322"/>
        <v>0</v>
      </c>
      <c r="K249" s="189">
        <f t="shared" ref="K249:S249" si="338">SUM(K250+K251)</f>
        <v>0</v>
      </c>
      <c r="L249" s="189">
        <f t="shared" si="338"/>
        <v>0</v>
      </c>
      <c r="M249" s="189">
        <f t="shared" si="338"/>
        <v>0</v>
      </c>
      <c r="N249" s="189">
        <f t="shared" si="338"/>
        <v>0</v>
      </c>
      <c r="O249" s="189">
        <f t="shared" si="338"/>
        <v>0</v>
      </c>
      <c r="P249" s="189">
        <f t="shared" si="338"/>
        <v>0</v>
      </c>
      <c r="Q249" s="189">
        <f t="shared" si="338"/>
        <v>0</v>
      </c>
      <c r="R249" s="189">
        <f t="shared" si="338"/>
        <v>0</v>
      </c>
      <c r="S249" s="189">
        <f t="shared" si="338"/>
        <v>0</v>
      </c>
      <c r="T249" s="199">
        <f t="shared" si="325"/>
        <v>0</v>
      </c>
      <c r="U249" s="199">
        <f t="shared" si="323"/>
        <v>0</v>
      </c>
      <c r="V249" s="189">
        <f t="shared" ref="V249" si="339">SUM(V250+V251)</f>
        <v>0</v>
      </c>
      <c r="W249" s="199">
        <f t="shared" si="324"/>
        <v>0</v>
      </c>
      <c r="X249" s="189">
        <f t="shared" ref="X249:Y249" si="340">SUM(X250+X251)</f>
        <v>0</v>
      </c>
      <c r="Y249" s="189">
        <f t="shared" si="340"/>
        <v>0</v>
      </c>
      <c r="AA249" s="292">
        <f t="shared" si="286"/>
        <v>0</v>
      </c>
    </row>
    <row r="250" spans="1:27" s="200" customFormat="1" hidden="1" x14ac:dyDescent="0.25">
      <c r="A250" s="195"/>
      <c r="B250" s="204">
        <v>4262</v>
      </c>
      <c r="C250" s="205" t="s">
        <v>104</v>
      </c>
      <c r="D250" s="198"/>
      <c r="E250" s="198"/>
      <c r="F250" s="199">
        <f t="shared" si="317"/>
        <v>0</v>
      </c>
      <c r="G250" s="199"/>
      <c r="H250" s="198"/>
      <c r="I250" s="198"/>
      <c r="J250" s="199">
        <f t="shared" si="322"/>
        <v>0</v>
      </c>
      <c r="K250" s="198"/>
      <c r="L250" s="198"/>
      <c r="M250" s="198"/>
      <c r="N250" s="198"/>
      <c r="O250" s="198"/>
      <c r="P250" s="198"/>
      <c r="Q250" s="198"/>
      <c r="R250" s="198"/>
      <c r="S250" s="198"/>
      <c r="T250" s="199">
        <f t="shared" si="325"/>
        <v>0</v>
      </c>
      <c r="U250" s="199">
        <f t="shared" si="323"/>
        <v>0</v>
      </c>
      <c r="V250" s="198"/>
      <c r="W250" s="199">
        <f t="shared" si="324"/>
        <v>0</v>
      </c>
      <c r="X250" s="198"/>
      <c r="Y250" s="198"/>
      <c r="AA250" s="292">
        <f t="shared" si="286"/>
        <v>0</v>
      </c>
    </row>
    <row r="251" spans="1:27" s="200" customFormat="1" hidden="1" x14ac:dyDescent="0.25">
      <c r="A251" s="195"/>
      <c r="B251" s="204">
        <v>4263</v>
      </c>
      <c r="C251" s="205" t="s">
        <v>105</v>
      </c>
      <c r="D251" s="198"/>
      <c r="E251" s="198"/>
      <c r="F251" s="199">
        <f t="shared" si="317"/>
        <v>0</v>
      </c>
      <c r="G251" s="199"/>
      <c r="H251" s="198"/>
      <c r="I251" s="198"/>
      <c r="J251" s="199">
        <f t="shared" si="322"/>
        <v>0</v>
      </c>
      <c r="K251" s="198"/>
      <c r="L251" s="198"/>
      <c r="M251" s="198"/>
      <c r="N251" s="198"/>
      <c r="O251" s="198"/>
      <c r="P251" s="198"/>
      <c r="Q251" s="198"/>
      <c r="R251" s="198"/>
      <c r="S251" s="198"/>
      <c r="T251" s="199">
        <f t="shared" si="325"/>
        <v>0</v>
      </c>
      <c r="U251" s="199">
        <f t="shared" si="323"/>
        <v>0</v>
      </c>
      <c r="V251" s="198"/>
      <c r="W251" s="199">
        <f t="shared" si="324"/>
        <v>0</v>
      </c>
      <c r="X251" s="198"/>
      <c r="Y251" s="198"/>
      <c r="AA251" s="292">
        <f t="shared" si="286"/>
        <v>0</v>
      </c>
    </row>
    <row r="252" spans="1:27" s="200" customFormat="1" x14ac:dyDescent="0.25">
      <c r="A252" s="195"/>
      <c r="B252" s="204"/>
      <c r="C252" s="205"/>
      <c r="D252" s="198"/>
      <c r="E252" s="198"/>
      <c r="F252" s="199"/>
      <c r="G252" s="199"/>
      <c r="H252" s="198"/>
      <c r="I252" s="198"/>
      <c r="J252" s="199"/>
      <c r="K252" s="198"/>
      <c r="L252" s="198"/>
      <c r="M252" s="198"/>
      <c r="N252" s="198"/>
      <c r="O252" s="198"/>
      <c r="P252" s="198"/>
      <c r="Q252" s="198"/>
      <c r="R252" s="198"/>
      <c r="S252" s="198"/>
      <c r="T252" s="199"/>
      <c r="U252" s="199"/>
      <c r="V252" s="198"/>
      <c r="W252" s="199"/>
      <c r="X252" s="198"/>
      <c r="Y252" s="198"/>
      <c r="AA252" s="292"/>
    </row>
    <row r="253" spans="1:27" s="200" customFormat="1" x14ac:dyDescent="0.25">
      <c r="A253" s="195"/>
      <c r="B253" s="204"/>
      <c r="C253" s="205"/>
      <c r="D253" s="198"/>
      <c r="E253" s="198"/>
      <c r="F253" s="199"/>
      <c r="G253" s="199"/>
      <c r="H253" s="198"/>
      <c r="I253" s="198"/>
      <c r="J253" s="199"/>
      <c r="K253" s="198"/>
      <c r="L253" s="198"/>
      <c r="M253" s="198"/>
      <c r="N253" s="198"/>
      <c r="O253" s="198"/>
      <c r="P253" s="198"/>
      <c r="Q253" s="198"/>
      <c r="R253" s="198"/>
      <c r="S253" s="198"/>
      <c r="T253" s="199"/>
      <c r="U253" s="199"/>
      <c r="V253" s="198"/>
      <c r="W253" s="199"/>
      <c r="X253" s="198"/>
      <c r="Y253" s="198"/>
      <c r="AA253" s="292"/>
    </row>
    <row r="254" spans="1:27" s="7" customFormat="1" x14ac:dyDescent="0.25">
      <c r="B254" s="6"/>
      <c r="C254" s="10" t="s">
        <v>596</v>
      </c>
      <c r="D254" s="4">
        <f t="shared" ref="D254:E254" si="341">SUM(D255+D312)</f>
        <v>0</v>
      </c>
      <c r="E254" s="4">
        <f t="shared" si="341"/>
        <v>0</v>
      </c>
      <c r="F254" s="199">
        <f t="shared" ref="F254:F257" si="342">SUM(H254:S254)</f>
        <v>40000</v>
      </c>
      <c r="G254" s="4"/>
      <c r="H254" s="4">
        <f t="shared" ref="H254:I254" si="343">SUM(H255+H312)</f>
        <v>20000</v>
      </c>
      <c r="I254" s="4">
        <f t="shared" si="343"/>
        <v>0</v>
      </c>
      <c r="J254" s="199">
        <f t="shared" ref="J254:J314" si="344">SUM(H254:I254)</f>
        <v>20000</v>
      </c>
      <c r="K254" s="4">
        <f t="shared" ref="K254:S254" si="345">SUM(K255+K312)</f>
        <v>0</v>
      </c>
      <c r="L254" s="4">
        <f t="shared" si="345"/>
        <v>0</v>
      </c>
      <c r="M254" s="4">
        <f t="shared" si="345"/>
        <v>0</v>
      </c>
      <c r="N254" s="4">
        <f t="shared" si="345"/>
        <v>0</v>
      </c>
      <c r="O254" s="4">
        <f t="shared" si="345"/>
        <v>0</v>
      </c>
      <c r="P254" s="4">
        <f t="shared" si="345"/>
        <v>0</v>
      </c>
      <c r="Q254" s="4">
        <f t="shared" si="345"/>
        <v>0</v>
      </c>
      <c r="R254" s="4">
        <f t="shared" si="345"/>
        <v>0</v>
      </c>
      <c r="S254" s="4">
        <f t="shared" si="345"/>
        <v>0</v>
      </c>
      <c r="T254" s="199">
        <f>SUM(K254:S254)</f>
        <v>0</v>
      </c>
      <c r="U254" s="199">
        <f t="shared" ref="U254:U317" si="346">SUM(J254+T254)</f>
        <v>20000</v>
      </c>
      <c r="V254" s="4">
        <f t="shared" ref="V254" si="347">SUM(V255+V312)</f>
        <v>0</v>
      </c>
      <c r="W254" s="199">
        <f t="shared" ref="W254:W317" si="348">SUM(U254:V254)</f>
        <v>20000</v>
      </c>
      <c r="X254" s="4">
        <f t="shared" ref="X254:Y254" si="349">SUM(X255+X312)</f>
        <v>0</v>
      </c>
      <c r="Y254" s="4">
        <f t="shared" si="349"/>
        <v>0</v>
      </c>
      <c r="AA254" s="292">
        <f t="shared" si="286"/>
        <v>20000</v>
      </c>
    </row>
    <row r="255" spans="1:27" s="7" customFormat="1" x14ac:dyDescent="0.25">
      <c r="B255" s="6">
        <v>3</v>
      </c>
      <c r="C255" s="7" t="s">
        <v>119</v>
      </c>
      <c r="D255" s="4">
        <f t="shared" ref="D255:E255" si="350">SUM(D256+D268+D301)</f>
        <v>0</v>
      </c>
      <c r="E255" s="4">
        <f t="shared" si="350"/>
        <v>0</v>
      </c>
      <c r="F255" s="199">
        <f t="shared" si="342"/>
        <v>40000</v>
      </c>
      <c r="G255" s="4"/>
      <c r="H255" s="4">
        <f t="shared" ref="H255:I255" si="351">SUM(H256+H268+H301)</f>
        <v>20000</v>
      </c>
      <c r="I255" s="4">
        <f t="shared" si="351"/>
        <v>0</v>
      </c>
      <c r="J255" s="199">
        <f t="shared" si="344"/>
        <v>20000</v>
      </c>
      <c r="K255" s="4">
        <f t="shared" ref="K255:S255" si="352">SUM(K256+K268+K301)</f>
        <v>0</v>
      </c>
      <c r="L255" s="4">
        <f t="shared" si="352"/>
        <v>0</v>
      </c>
      <c r="M255" s="4">
        <f t="shared" si="352"/>
        <v>0</v>
      </c>
      <c r="N255" s="4">
        <f t="shared" si="352"/>
        <v>0</v>
      </c>
      <c r="O255" s="4">
        <f t="shared" si="352"/>
        <v>0</v>
      </c>
      <c r="P255" s="4">
        <f t="shared" si="352"/>
        <v>0</v>
      </c>
      <c r="Q255" s="4">
        <f t="shared" si="352"/>
        <v>0</v>
      </c>
      <c r="R255" s="4">
        <f t="shared" si="352"/>
        <v>0</v>
      </c>
      <c r="S255" s="4">
        <f t="shared" si="352"/>
        <v>0</v>
      </c>
      <c r="T255" s="199">
        <f t="shared" ref="T255:T318" si="353">SUM(K255:S255)</f>
        <v>0</v>
      </c>
      <c r="U255" s="199">
        <f t="shared" si="346"/>
        <v>20000</v>
      </c>
      <c r="V255" s="4">
        <f t="shared" ref="V255" si="354">SUM(V256+V268+V301)</f>
        <v>0</v>
      </c>
      <c r="W255" s="199">
        <f t="shared" si="348"/>
        <v>20000</v>
      </c>
      <c r="X255" s="4">
        <v>0</v>
      </c>
      <c r="Y255" s="4">
        <f t="shared" ref="Y255" si="355">SUM(Y256+Y268+Y301)</f>
        <v>0</v>
      </c>
      <c r="AA255" s="292">
        <f t="shared" si="286"/>
        <v>20000</v>
      </c>
    </row>
    <row r="256" spans="1:27" s="7" customFormat="1" hidden="1" x14ac:dyDescent="0.25">
      <c r="B256" s="6">
        <v>31</v>
      </c>
      <c r="D256" s="4">
        <f t="shared" ref="D256:E256" si="356">SUM(D257+D262+D264)</f>
        <v>0</v>
      </c>
      <c r="E256" s="4">
        <f t="shared" si="356"/>
        <v>0</v>
      </c>
      <c r="F256" s="199">
        <f t="shared" si="342"/>
        <v>0</v>
      </c>
      <c r="G256" s="4"/>
      <c r="H256" s="4">
        <f t="shared" ref="H256:I256" si="357">SUM(H257+H262+H264)</f>
        <v>0</v>
      </c>
      <c r="I256" s="4">
        <f t="shared" si="357"/>
        <v>0</v>
      </c>
      <c r="J256" s="199">
        <f t="shared" si="344"/>
        <v>0</v>
      </c>
      <c r="K256" s="4">
        <f t="shared" ref="K256:S256" si="358">SUM(K257+K262+K264)</f>
        <v>0</v>
      </c>
      <c r="L256" s="4">
        <f t="shared" si="358"/>
        <v>0</v>
      </c>
      <c r="M256" s="4">
        <f t="shared" si="358"/>
        <v>0</v>
      </c>
      <c r="N256" s="4">
        <f t="shared" si="358"/>
        <v>0</v>
      </c>
      <c r="O256" s="4">
        <f t="shared" si="358"/>
        <v>0</v>
      </c>
      <c r="P256" s="4">
        <f t="shared" si="358"/>
        <v>0</v>
      </c>
      <c r="Q256" s="4">
        <f t="shared" si="358"/>
        <v>0</v>
      </c>
      <c r="R256" s="4">
        <f t="shared" si="358"/>
        <v>0</v>
      </c>
      <c r="S256" s="4">
        <f t="shared" si="358"/>
        <v>0</v>
      </c>
      <c r="T256" s="199">
        <f t="shared" si="353"/>
        <v>0</v>
      </c>
      <c r="U256" s="199">
        <f t="shared" si="346"/>
        <v>0</v>
      </c>
      <c r="V256" s="4">
        <f t="shared" ref="V256" si="359">SUM(V257+V262+V264)</f>
        <v>0</v>
      </c>
      <c r="W256" s="199">
        <f t="shared" si="348"/>
        <v>0</v>
      </c>
      <c r="X256" s="4">
        <f t="shared" ref="X256:Y256" si="360">SUM(X257+X262+X264)</f>
        <v>0</v>
      </c>
      <c r="Y256" s="4">
        <f t="shared" si="360"/>
        <v>0</v>
      </c>
      <c r="AA256" s="292">
        <f t="shared" si="286"/>
        <v>0</v>
      </c>
    </row>
    <row r="257" spans="1:27" s="7" customFormat="1" hidden="1" x14ac:dyDescent="0.25">
      <c r="B257" s="6">
        <v>311</v>
      </c>
      <c r="D257" s="4">
        <f t="shared" ref="D257:E257" si="361">SUM(D258+D259+D260+D261)</f>
        <v>0</v>
      </c>
      <c r="E257" s="4">
        <f t="shared" si="361"/>
        <v>0</v>
      </c>
      <c r="F257" s="199">
        <f t="shared" si="342"/>
        <v>0</v>
      </c>
      <c r="G257" s="4"/>
      <c r="H257" s="4">
        <f t="shared" ref="H257:I257" si="362">SUM(H258+H259+H260+H261)</f>
        <v>0</v>
      </c>
      <c r="I257" s="4">
        <f t="shared" si="362"/>
        <v>0</v>
      </c>
      <c r="J257" s="199">
        <f t="shared" si="344"/>
        <v>0</v>
      </c>
      <c r="K257" s="4">
        <f t="shared" ref="K257:S257" si="363">SUM(K258+K259+K260+K261)</f>
        <v>0</v>
      </c>
      <c r="L257" s="4">
        <f t="shared" si="363"/>
        <v>0</v>
      </c>
      <c r="M257" s="4">
        <f t="shared" si="363"/>
        <v>0</v>
      </c>
      <c r="N257" s="4">
        <f t="shared" si="363"/>
        <v>0</v>
      </c>
      <c r="O257" s="4">
        <f t="shared" si="363"/>
        <v>0</v>
      </c>
      <c r="P257" s="4">
        <f t="shared" si="363"/>
        <v>0</v>
      </c>
      <c r="Q257" s="4">
        <f t="shared" si="363"/>
        <v>0</v>
      </c>
      <c r="R257" s="4">
        <f t="shared" si="363"/>
        <v>0</v>
      </c>
      <c r="S257" s="4">
        <f t="shared" si="363"/>
        <v>0</v>
      </c>
      <c r="T257" s="199">
        <f t="shared" si="353"/>
        <v>0</v>
      </c>
      <c r="U257" s="199">
        <f t="shared" si="346"/>
        <v>0</v>
      </c>
      <c r="V257" s="4">
        <f t="shared" ref="V257" si="364">SUM(V258+V259+V260+V261)</f>
        <v>0</v>
      </c>
      <c r="W257" s="199">
        <f t="shared" si="348"/>
        <v>0</v>
      </c>
      <c r="X257" s="4">
        <f t="shared" ref="X257:Y257" si="365">SUM(X258+X259+X260+X261)</f>
        <v>0</v>
      </c>
      <c r="Y257" s="4">
        <f t="shared" si="365"/>
        <v>0</v>
      </c>
      <c r="AA257" s="292">
        <f t="shared" si="286"/>
        <v>0</v>
      </c>
    </row>
    <row r="258" spans="1:27" s="200" customFormat="1" hidden="1" x14ac:dyDescent="0.25">
      <c r="A258" s="195"/>
      <c r="B258" s="196" t="s">
        <v>0</v>
      </c>
      <c r="C258" s="197" t="s">
        <v>1</v>
      </c>
      <c r="D258" s="198"/>
      <c r="E258" s="198"/>
      <c r="F258" s="199">
        <f t="shared" ref="F258" si="366">SUM(H258:S258)</f>
        <v>0</v>
      </c>
      <c r="G258" s="199"/>
      <c r="H258" s="198"/>
      <c r="I258" s="198"/>
      <c r="J258" s="199">
        <f t="shared" si="344"/>
        <v>0</v>
      </c>
      <c r="K258" s="198"/>
      <c r="L258" s="198"/>
      <c r="M258" s="198"/>
      <c r="N258" s="198"/>
      <c r="O258" s="198"/>
      <c r="P258" s="198"/>
      <c r="Q258" s="198"/>
      <c r="R258" s="198"/>
      <c r="S258" s="198"/>
      <c r="T258" s="199">
        <f t="shared" si="353"/>
        <v>0</v>
      </c>
      <c r="U258" s="199">
        <f t="shared" si="346"/>
        <v>0</v>
      </c>
      <c r="V258" s="198"/>
      <c r="W258" s="199">
        <f t="shared" si="348"/>
        <v>0</v>
      </c>
      <c r="X258" s="198"/>
      <c r="Y258" s="198"/>
      <c r="AA258" s="292">
        <f t="shared" si="286"/>
        <v>0</v>
      </c>
    </row>
    <row r="259" spans="1:27" s="200" customFormat="1" hidden="1" x14ac:dyDescent="0.25">
      <c r="A259" s="195"/>
      <c r="B259" s="196" t="s">
        <v>2</v>
      </c>
      <c r="C259" s="197" t="s">
        <v>3</v>
      </c>
      <c r="D259" s="198"/>
      <c r="E259" s="198"/>
      <c r="F259" s="199">
        <f t="shared" ref="F259:F313" si="367">SUM(H259:S259)</f>
        <v>0</v>
      </c>
      <c r="G259" s="199"/>
      <c r="H259" s="198"/>
      <c r="I259" s="198"/>
      <c r="J259" s="199">
        <f t="shared" si="344"/>
        <v>0</v>
      </c>
      <c r="K259" s="198"/>
      <c r="L259" s="198"/>
      <c r="M259" s="198"/>
      <c r="N259" s="198"/>
      <c r="O259" s="198"/>
      <c r="P259" s="198"/>
      <c r="Q259" s="198"/>
      <c r="R259" s="198"/>
      <c r="S259" s="198"/>
      <c r="T259" s="199">
        <f t="shared" si="353"/>
        <v>0</v>
      </c>
      <c r="U259" s="199">
        <f t="shared" si="346"/>
        <v>0</v>
      </c>
      <c r="V259" s="198"/>
      <c r="W259" s="199">
        <f t="shared" si="348"/>
        <v>0</v>
      </c>
      <c r="X259" s="198"/>
      <c r="Y259" s="198"/>
      <c r="AA259" s="292">
        <f t="shared" si="286"/>
        <v>0</v>
      </c>
    </row>
    <row r="260" spans="1:27" s="200" customFormat="1" hidden="1" x14ac:dyDescent="0.25">
      <c r="A260" s="195"/>
      <c r="B260" s="196" t="s">
        <v>4</v>
      </c>
      <c r="C260" s="197" t="s">
        <v>5</v>
      </c>
      <c r="D260" s="198"/>
      <c r="E260" s="198"/>
      <c r="F260" s="199">
        <f t="shared" si="367"/>
        <v>0</v>
      </c>
      <c r="G260" s="199"/>
      <c r="H260" s="198"/>
      <c r="I260" s="198"/>
      <c r="J260" s="199">
        <f t="shared" si="344"/>
        <v>0</v>
      </c>
      <c r="K260" s="198"/>
      <c r="L260" s="198"/>
      <c r="M260" s="198"/>
      <c r="N260" s="198"/>
      <c r="O260" s="198"/>
      <c r="P260" s="198"/>
      <c r="Q260" s="198"/>
      <c r="R260" s="198"/>
      <c r="S260" s="198"/>
      <c r="T260" s="199">
        <f t="shared" si="353"/>
        <v>0</v>
      </c>
      <c r="U260" s="199">
        <f t="shared" si="346"/>
        <v>0</v>
      </c>
      <c r="V260" s="198"/>
      <c r="W260" s="199">
        <f t="shared" si="348"/>
        <v>0</v>
      </c>
      <c r="X260" s="198"/>
      <c r="Y260" s="198"/>
      <c r="AA260" s="292">
        <f t="shared" si="286"/>
        <v>0</v>
      </c>
    </row>
    <row r="261" spans="1:27" s="200" customFormat="1" hidden="1" x14ac:dyDescent="0.25">
      <c r="A261" s="195"/>
      <c r="B261" s="196" t="s">
        <v>6</v>
      </c>
      <c r="C261" s="197" t="s">
        <v>7</v>
      </c>
      <c r="D261" s="198"/>
      <c r="E261" s="198"/>
      <c r="F261" s="199">
        <f t="shared" si="367"/>
        <v>0</v>
      </c>
      <c r="G261" s="199"/>
      <c r="H261" s="198"/>
      <c r="I261" s="198"/>
      <c r="J261" s="199">
        <f t="shared" si="344"/>
        <v>0</v>
      </c>
      <c r="K261" s="198"/>
      <c r="L261" s="198"/>
      <c r="M261" s="198"/>
      <c r="N261" s="198"/>
      <c r="O261" s="198"/>
      <c r="P261" s="198"/>
      <c r="Q261" s="198"/>
      <c r="R261" s="198"/>
      <c r="S261" s="198"/>
      <c r="T261" s="199">
        <f t="shared" si="353"/>
        <v>0</v>
      </c>
      <c r="U261" s="199">
        <f t="shared" si="346"/>
        <v>0</v>
      </c>
      <c r="V261" s="198"/>
      <c r="W261" s="199">
        <f t="shared" si="348"/>
        <v>0</v>
      </c>
      <c r="X261" s="198"/>
      <c r="Y261" s="198"/>
      <c r="AA261" s="292">
        <f t="shared" si="286"/>
        <v>0</v>
      </c>
    </row>
    <row r="262" spans="1:27" s="190" customFormat="1" hidden="1" x14ac:dyDescent="0.25">
      <c r="A262" s="187"/>
      <c r="B262" s="187">
        <v>312</v>
      </c>
      <c r="C262" s="188"/>
      <c r="D262" s="189">
        <f>SUM(D263)</f>
        <v>0</v>
      </c>
      <c r="E262" s="189">
        <f t="shared" ref="E262:V262" si="368">SUM(E263)</f>
        <v>0</v>
      </c>
      <c r="F262" s="199">
        <f t="shared" si="367"/>
        <v>0</v>
      </c>
      <c r="G262" s="189"/>
      <c r="H262" s="189">
        <f t="shared" si="368"/>
        <v>0</v>
      </c>
      <c r="I262" s="189">
        <f t="shared" si="368"/>
        <v>0</v>
      </c>
      <c r="J262" s="199">
        <f t="shared" si="344"/>
        <v>0</v>
      </c>
      <c r="K262" s="189">
        <f t="shared" si="368"/>
        <v>0</v>
      </c>
      <c r="L262" s="189">
        <f t="shared" si="368"/>
        <v>0</v>
      </c>
      <c r="M262" s="189">
        <f t="shared" si="368"/>
        <v>0</v>
      </c>
      <c r="N262" s="189">
        <f t="shared" si="368"/>
        <v>0</v>
      </c>
      <c r="O262" s="189">
        <f t="shared" si="368"/>
        <v>0</v>
      </c>
      <c r="P262" s="189">
        <f t="shared" si="368"/>
        <v>0</v>
      </c>
      <c r="Q262" s="189">
        <f t="shared" si="368"/>
        <v>0</v>
      </c>
      <c r="R262" s="189">
        <f t="shared" si="368"/>
        <v>0</v>
      </c>
      <c r="S262" s="189">
        <f t="shared" si="368"/>
        <v>0</v>
      </c>
      <c r="T262" s="199">
        <f t="shared" si="353"/>
        <v>0</v>
      </c>
      <c r="U262" s="199">
        <f t="shared" si="346"/>
        <v>0</v>
      </c>
      <c r="V262" s="189">
        <f t="shared" si="368"/>
        <v>0</v>
      </c>
      <c r="W262" s="199">
        <f t="shared" si="348"/>
        <v>0</v>
      </c>
      <c r="X262" s="189">
        <f t="shared" ref="X262:Y262" si="369">SUM(X263)</f>
        <v>0</v>
      </c>
      <c r="Y262" s="189">
        <f t="shared" si="369"/>
        <v>0</v>
      </c>
      <c r="AA262" s="292">
        <f t="shared" si="286"/>
        <v>0</v>
      </c>
    </row>
    <row r="263" spans="1:27" s="200" customFormat="1" hidden="1" x14ac:dyDescent="0.25">
      <c r="A263" s="195"/>
      <c r="B263" s="196" t="s">
        <v>8</v>
      </c>
      <c r="C263" s="197" t="s">
        <v>9</v>
      </c>
      <c r="D263" s="198"/>
      <c r="E263" s="198"/>
      <c r="F263" s="199">
        <f t="shared" si="367"/>
        <v>0</v>
      </c>
      <c r="G263" s="199"/>
      <c r="H263" s="198"/>
      <c r="I263" s="198"/>
      <c r="J263" s="199">
        <f t="shared" si="344"/>
        <v>0</v>
      </c>
      <c r="K263" s="198"/>
      <c r="L263" s="198"/>
      <c r="M263" s="198"/>
      <c r="N263" s="198"/>
      <c r="O263" s="198"/>
      <c r="P263" s="198"/>
      <c r="Q263" s="198"/>
      <c r="R263" s="198"/>
      <c r="S263" s="198"/>
      <c r="T263" s="199">
        <f t="shared" si="353"/>
        <v>0</v>
      </c>
      <c r="U263" s="199">
        <f t="shared" si="346"/>
        <v>0</v>
      </c>
      <c r="V263" s="198"/>
      <c r="W263" s="199">
        <f t="shared" si="348"/>
        <v>0</v>
      </c>
      <c r="X263" s="198"/>
      <c r="Y263" s="198"/>
      <c r="AA263" s="292">
        <f t="shared" si="286"/>
        <v>0</v>
      </c>
    </row>
    <row r="264" spans="1:27" s="190" customFormat="1" hidden="1" x14ac:dyDescent="0.25">
      <c r="A264" s="187"/>
      <c r="B264" s="187">
        <v>313</v>
      </c>
      <c r="C264" s="188"/>
      <c r="D264" s="189">
        <f t="shared" ref="D264:E264" si="370">SUM(D265+D266+D267)</f>
        <v>0</v>
      </c>
      <c r="E264" s="189">
        <f t="shared" si="370"/>
        <v>0</v>
      </c>
      <c r="F264" s="199">
        <f t="shared" si="367"/>
        <v>0</v>
      </c>
      <c r="G264" s="189"/>
      <c r="H264" s="189">
        <f t="shared" ref="H264:I264" si="371">SUM(H265+H266+H267)</f>
        <v>0</v>
      </c>
      <c r="I264" s="189">
        <f t="shared" si="371"/>
        <v>0</v>
      </c>
      <c r="J264" s="199">
        <f t="shared" si="344"/>
        <v>0</v>
      </c>
      <c r="K264" s="189">
        <f t="shared" ref="K264:S264" si="372">SUM(K265+K266+K267)</f>
        <v>0</v>
      </c>
      <c r="L264" s="189">
        <f t="shared" si="372"/>
        <v>0</v>
      </c>
      <c r="M264" s="189">
        <f t="shared" si="372"/>
        <v>0</v>
      </c>
      <c r="N264" s="189">
        <f t="shared" si="372"/>
        <v>0</v>
      </c>
      <c r="O264" s="189">
        <f t="shared" si="372"/>
        <v>0</v>
      </c>
      <c r="P264" s="189">
        <f t="shared" si="372"/>
        <v>0</v>
      </c>
      <c r="Q264" s="189">
        <f t="shared" si="372"/>
        <v>0</v>
      </c>
      <c r="R264" s="189">
        <f t="shared" si="372"/>
        <v>0</v>
      </c>
      <c r="S264" s="189">
        <f t="shared" si="372"/>
        <v>0</v>
      </c>
      <c r="T264" s="199">
        <f t="shared" si="353"/>
        <v>0</v>
      </c>
      <c r="U264" s="199">
        <f t="shared" si="346"/>
        <v>0</v>
      </c>
      <c r="V264" s="189">
        <f t="shared" ref="V264" si="373">SUM(V265+V266+V267)</f>
        <v>0</v>
      </c>
      <c r="W264" s="199">
        <f t="shared" si="348"/>
        <v>0</v>
      </c>
      <c r="X264" s="189">
        <f t="shared" ref="X264:Y264" si="374">SUM(X265+X266+X267)</f>
        <v>0</v>
      </c>
      <c r="Y264" s="189">
        <f t="shared" si="374"/>
        <v>0</v>
      </c>
      <c r="AA264" s="292">
        <f t="shared" si="286"/>
        <v>0</v>
      </c>
    </row>
    <row r="265" spans="1:27" s="200" customFormat="1" hidden="1" x14ac:dyDescent="0.25">
      <c r="A265" s="195"/>
      <c r="B265" s="196" t="s">
        <v>10</v>
      </c>
      <c r="C265" s="197" t="s">
        <v>11</v>
      </c>
      <c r="D265" s="198"/>
      <c r="E265" s="198"/>
      <c r="F265" s="199">
        <f t="shared" si="367"/>
        <v>0</v>
      </c>
      <c r="G265" s="199"/>
      <c r="H265" s="198"/>
      <c r="I265" s="198"/>
      <c r="J265" s="199">
        <f t="shared" si="344"/>
        <v>0</v>
      </c>
      <c r="K265" s="198"/>
      <c r="L265" s="198"/>
      <c r="M265" s="198"/>
      <c r="N265" s="198"/>
      <c r="O265" s="198"/>
      <c r="P265" s="198"/>
      <c r="Q265" s="198"/>
      <c r="R265" s="198"/>
      <c r="S265" s="198"/>
      <c r="T265" s="199">
        <f t="shared" si="353"/>
        <v>0</v>
      </c>
      <c r="U265" s="199">
        <f t="shared" si="346"/>
        <v>0</v>
      </c>
      <c r="V265" s="198"/>
      <c r="W265" s="199">
        <f t="shared" si="348"/>
        <v>0</v>
      </c>
      <c r="X265" s="198"/>
      <c r="Y265" s="198"/>
      <c r="AA265" s="292">
        <f t="shared" si="286"/>
        <v>0</v>
      </c>
    </row>
    <row r="266" spans="1:27" s="200" customFormat="1" hidden="1" x14ac:dyDescent="0.25">
      <c r="A266" s="195"/>
      <c r="B266" s="196" t="s">
        <v>12</v>
      </c>
      <c r="C266" s="197" t="s">
        <v>13</v>
      </c>
      <c r="D266" s="198"/>
      <c r="E266" s="198"/>
      <c r="F266" s="199">
        <f t="shared" si="367"/>
        <v>0</v>
      </c>
      <c r="G266" s="199"/>
      <c r="H266" s="198"/>
      <c r="I266" s="198"/>
      <c r="J266" s="199">
        <f t="shared" si="344"/>
        <v>0</v>
      </c>
      <c r="K266" s="198"/>
      <c r="L266" s="198"/>
      <c r="M266" s="198"/>
      <c r="N266" s="198"/>
      <c r="O266" s="198"/>
      <c r="P266" s="198"/>
      <c r="Q266" s="198"/>
      <c r="R266" s="198"/>
      <c r="S266" s="198"/>
      <c r="T266" s="199">
        <f t="shared" si="353"/>
        <v>0</v>
      </c>
      <c r="U266" s="199">
        <f t="shared" si="346"/>
        <v>0</v>
      </c>
      <c r="V266" s="198"/>
      <c r="W266" s="199">
        <f t="shared" si="348"/>
        <v>0</v>
      </c>
      <c r="X266" s="198"/>
      <c r="Y266" s="198"/>
      <c r="AA266" s="292">
        <f t="shared" si="286"/>
        <v>0</v>
      </c>
    </row>
    <row r="267" spans="1:27" s="200" customFormat="1" ht="12.75" hidden="1" customHeight="1" x14ac:dyDescent="0.25">
      <c r="A267" s="195"/>
      <c r="B267" s="196" t="s">
        <v>14</v>
      </c>
      <c r="C267" s="197" t="s">
        <v>15</v>
      </c>
      <c r="D267" s="198"/>
      <c r="E267" s="198"/>
      <c r="F267" s="199">
        <f t="shared" si="367"/>
        <v>0</v>
      </c>
      <c r="G267" s="199"/>
      <c r="H267" s="198"/>
      <c r="I267" s="198"/>
      <c r="J267" s="199">
        <f t="shared" si="344"/>
        <v>0</v>
      </c>
      <c r="K267" s="198"/>
      <c r="L267" s="198"/>
      <c r="M267" s="198"/>
      <c r="N267" s="198"/>
      <c r="O267" s="198"/>
      <c r="P267" s="198"/>
      <c r="Q267" s="198"/>
      <c r="R267" s="198"/>
      <c r="S267" s="198"/>
      <c r="T267" s="199">
        <f t="shared" si="353"/>
        <v>0</v>
      </c>
      <c r="U267" s="199">
        <f t="shared" si="346"/>
        <v>0</v>
      </c>
      <c r="V267" s="198"/>
      <c r="W267" s="199">
        <f t="shared" si="348"/>
        <v>0</v>
      </c>
      <c r="X267" s="198"/>
      <c r="Y267" s="198"/>
      <c r="AA267" s="292">
        <f t="shared" si="286"/>
        <v>0</v>
      </c>
    </row>
    <row r="268" spans="1:27" s="190" customFormat="1" ht="12.75" customHeight="1" x14ac:dyDescent="0.25">
      <c r="A268" s="187"/>
      <c r="B268" s="187">
        <v>32</v>
      </c>
      <c r="C268" s="188"/>
      <c r="D268" s="189">
        <f t="shared" ref="D268:E268" si="375">SUM(D269+D274+D281+D291+D293)</f>
        <v>0</v>
      </c>
      <c r="E268" s="189">
        <f t="shared" si="375"/>
        <v>0</v>
      </c>
      <c r="F268" s="199">
        <f t="shared" si="367"/>
        <v>40000</v>
      </c>
      <c r="G268" s="189"/>
      <c r="H268" s="189">
        <f t="shared" ref="H268:I268" si="376">SUM(H269+H274+H281+H291+H293)</f>
        <v>20000</v>
      </c>
      <c r="I268" s="189">
        <f t="shared" si="376"/>
        <v>0</v>
      </c>
      <c r="J268" s="199">
        <f t="shared" si="344"/>
        <v>20000</v>
      </c>
      <c r="K268" s="189">
        <f t="shared" ref="K268:S268" si="377">SUM(K269+K274+K281+K291+K293)</f>
        <v>0</v>
      </c>
      <c r="L268" s="189">
        <f t="shared" si="377"/>
        <v>0</v>
      </c>
      <c r="M268" s="189">
        <f t="shared" si="377"/>
        <v>0</v>
      </c>
      <c r="N268" s="189">
        <f t="shared" si="377"/>
        <v>0</v>
      </c>
      <c r="O268" s="189">
        <f t="shared" si="377"/>
        <v>0</v>
      </c>
      <c r="P268" s="189">
        <f t="shared" si="377"/>
        <v>0</v>
      </c>
      <c r="Q268" s="189">
        <f t="shared" si="377"/>
        <v>0</v>
      </c>
      <c r="R268" s="189">
        <f t="shared" si="377"/>
        <v>0</v>
      </c>
      <c r="S268" s="189">
        <f t="shared" si="377"/>
        <v>0</v>
      </c>
      <c r="T268" s="199">
        <f t="shared" si="353"/>
        <v>0</v>
      </c>
      <c r="U268" s="199">
        <f t="shared" si="346"/>
        <v>20000</v>
      </c>
      <c r="V268" s="189">
        <f t="shared" ref="V268" si="378">SUM(V269+V274+V281+V291+V293)</f>
        <v>0</v>
      </c>
      <c r="W268" s="199">
        <f t="shared" si="348"/>
        <v>20000</v>
      </c>
      <c r="X268" s="189">
        <v>0</v>
      </c>
      <c r="Y268" s="189">
        <v>0</v>
      </c>
      <c r="AA268" s="292">
        <f t="shared" si="286"/>
        <v>20000</v>
      </c>
    </row>
    <row r="269" spans="1:27" s="190" customFormat="1" ht="12.75" hidden="1" customHeight="1" x14ac:dyDescent="0.25">
      <c r="A269" s="187"/>
      <c r="B269" s="187">
        <v>321</v>
      </c>
      <c r="C269" s="188"/>
      <c r="D269" s="189">
        <f t="shared" ref="D269:E269" si="379">SUM(D270+D271+D272+D273)</f>
        <v>0</v>
      </c>
      <c r="E269" s="189">
        <f t="shared" si="379"/>
        <v>0</v>
      </c>
      <c r="F269" s="199">
        <f t="shared" si="367"/>
        <v>0</v>
      </c>
      <c r="G269" s="189"/>
      <c r="H269" s="189">
        <f t="shared" ref="H269:I269" si="380">SUM(H270+H271+H272+H273)</f>
        <v>0</v>
      </c>
      <c r="I269" s="189">
        <f t="shared" si="380"/>
        <v>0</v>
      </c>
      <c r="J269" s="199">
        <f t="shared" si="344"/>
        <v>0</v>
      </c>
      <c r="K269" s="189">
        <f t="shared" ref="K269:S269" si="381">SUM(K270+K271+K272+K273)</f>
        <v>0</v>
      </c>
      <c r="L269" s="189">
        <f t="shared" si="381"/>
        <v>0</v>
      </c>
      <c r="M269" s="189">
        <f t="shared" si="381"/>
        <v>0</v>
      </c>
      <c r="N269" s="189">
        <f t="shared" si="381"/>
        <v>0</v>
      </c>
      <c r="O269" s="189">
        <f t="shared" si="381"/>
        <v>0</v>
      </c>
      <c r="P269" s="189">
        <f t="shared" si="381"/>
        <v>0</v>
      </c>
      <c r="Q269" s="189">
        <f t="shared" si="381"/>
        <v>0</v>
      </c>
      <c r="R269" s="189">
        <f t="shared" si="381"/>
        <v>0</v>
      </c>
      <c r="S269" s="189">
        <f t="shared" si="381"/>
        <v>0</v>
      </c>
      <c r="T269" s="199">
        <f t="shared" si="353"/>
        <v>0</v>
      </c>
      <c r="U269" s="199">
        <f t="shared" si="346"/>
        <v>0</v>
      </c>
      <c r="V269" s="189">
        <f t="shared" ref="V269" si="382">SUM(V270+V271+V272+V273)</f>
        <v>0</v>
      </c>
      <c r="W269" s="199">
        <f t="shared" si="348"/>
        <v>0</v>
      </c>
      <c r="X269" s="189">
        <f t="shared" ref="X269:Y269" si="383">SUM(X270+X271+X272+X273)</f>
        <v>0</v>
      </c>
      <c r="Y269" s="189">
        <f t="shared" si="383"/>
        <v>0</v>
      </c>
      <c r="AA269" s="292">
        <f t="shared" si="286"/>
        <v>0</v>
      </c>
    </row>
    <row r="270" spans="1:27" s="200" customFormat="1" hidden="1" x14ac:dyDescent="0.25">
      <c r="A270" s="195"/>
      <c r="B270" s="196" t="s">
        <v>16</v>
      </c>
      <c r="C270" s="197" t="s">
        <v>17</v>
      </c>
      <c r="D270" s="198"/>
      <c r="E270" s="198"/>
      <c r="F270" s="199">
        <f t="shared" si="367"/>
        <v>0</v>
      </c>
      <c r="G270" s="199"/>
      <c r="H270" s="198"/>
      <c r="I270" s="198"/>
      <c r="J270" s="199">
        <f t="shared" si="344"/>
        <v>0</v>
      </c>
      <c r="K270" s="198"/>
      <c r="L270" s="198"/>
      <c r="M270" s="198"/>
      <c r="N270" s="198"/>
      <c r="O270" s="198"/>
      <c r="P270" s="198"/>
      <c r="Q270" s="198"/>
      <c r="R270" s="198"/>
      <c r="S270" s="198"/>
      <c r="T270" s="199">
        <f t="shared" si="353"/>
        <v>0</v>
      </c>
      <c r="U270" s="199">
        <f t="shared" si="346"/>
        <v>0</v>
      </c>
      <c r="V270" s="198"/>
      <c r="W270" s="199">
        <f t="shared" si="348"/>
        <v>0</v>
      </c>
      <c r="X270" s="198"/>
      <c r="Y270" s="198"/>
      <c r="AA270" s="292">
        <f t="shared" ref="AA270:AA332" si="384">SUM(H270+T270)</f>
        <v>0</v>
      </c>
    </row>
    <row r="271" spans="1:27" s="200" customFormat="1" hidden="1" x14ac:dyDescent="0.25">
      <c r="A271" s="195"/>
      <c r="B271" s="196" t="s">
        <v>18</v>
      </c>
      <c r="C271" s="197" t="s">
        <v>19</v>
      </c>
      <c r="D271" s="198"/>
      <c r="E271" s="198"/>
      <c r="F271" s="199">
        <f t="shared" si="367"/>
        <v>0</v>
      </c>
      <c r="G271" s="199"/>
      <c r="H271" s="198"/>
      <c r="I271" s="198"/>
      <c r="J271" s="199">
        <f t="shared" si="344"/>
        <v>0</v>
      </c>
      <c r="K271" s="198"/>
      <c r="L271" s="198"/>
      <c r="M271" s="198"/>
      <c r="N271" s="198"/>
      <c r="O271" s="198"/>
      <c r="P271" s="198"/>
      <c r="Q271" s="198"/>
      <c r="R271" s="198"/>
      <c r="S271" s="198"/>
      <c r="T271" s="199">
        <f t="shared" si="353"/>
        <v>0</v>
      </c>
      <c r="U271" s="199">
        <f t="shared" si="346"/>
        <v>0</v>
      </c>
      <c r="V271" s="198"/>
      <c r="W271" s="199">
        <f t="shared" si="348"/>
        <v>0</v>
      </c>
      <c r="X271" s="198"/>
      <c r="Y271" s="198"/>
      <c r="AA271" s="292">
        <f t="shared" si="384"/>
        <v>0</v>
      </c>
    </row>
    <row r="272" spans="1:27" s="200" customFormat="1" hidden="1" x14ac:dyDescent="0.25">
      <c r="A272" s="195"/>
      <c r="B272" s="196" t="s">
        <v>20</v>
      </c>
      <c r="C272" s="197" t="s">
        <v>21</v>
      </c>
      <c r="D272" s="198"/>
      <c r="E272" s="198"/>
      <c r="F272" s="199">
        <f t="shared" si="367"/>
        <v>0</v>
      </c>
      <c r="G272" s="199"/>
      <c r="H272" s="198"/>
      <c r="I272" s="198"/>
      <c r="J272" s="199">
        <f t="shared" si="344"/>
        <v>0</v>
      </c>
      <c r="K272" s="198"/>
      <c r="L272" s="198"/>
      <c r="M272" s="198"/>
      <c r="N272" s="198"/>
      <c r="O272" s="198"/>
      <c r="P272" s="198"/>
      <c r="Q272" s="198"/>
      <c r="R272" s="198"/>
      <c r="S272" s="198"/>
      <c r="T272" s="199">
        <f t="shared" si="353"/>
        <v>0</v>
      </c>
      <c r="U272" s="199">
        <f t="shared" si="346"/>
        <v>0</v>
      </c>
      <c r="V272" s="198"/>
      <c r="W272" s="199">
        <f t="shared" si="348"/>
        <v>0</v>
      </c>
      <c r="X272" s="198"/>
      <c r="Y272" s="198"/>
      <c r="AA272" s="292">
        <f t="shared" si="384"/>
        <v>0</v>
      </c>
    </row>
    <row r="273" spans="1:27" s="200" customFormat="1" hidden="1" x14ac:dyDescent="0.25">
      <c r="A273" s="195"/>
      <c r="B273" s="195">
        <v>3214</v>
      </c>
      <c r="C273" s="197" t="s">
        <v>22</v>
      </c>
      <c r="D273" s="198"/>
      <c r="E273" s="198"/>
      <c r="F273" s="199">
        <f t="shared" si="367"/>
        <v>0</v>
      </c>
      <c r="G273" s="199"/>
      <c r="H273" s="198"/>
      <c r="I273" s="198"/>
      <c r="J273" s="199">
        <f t="shared" si="344"/>
        <v>0</v>
      </c>
      <c r="K273" s="198"/>
      <c r="L273" s="198"/>
      <c r="M273" s="198"/>
      <c r="N273" s="198"/>
      <c r="O273" s="198"/>
      <c r="P273" s="198"/>
      <c r="Q273" s="198"/>
      <c r="R273" s="198"/>
      <c r="S273" s="198"/>
      <c r="T273" s="199">
        <f t="shared" si="353"/>
        <v>0</v>
      </c>
      <c r="U273" s="199">
        <f t="shared" si="346"/>
        <v>0</v>
      </c>
      <c r="V273" s="198"/>
      <c r="W273" s="199">
        <f t="shared" si="348"/>
        <v>0</v>
      </c>
      <c r="X273" s="198"/>
      <c r="Y273" s="198"/>
      <c r="AA273" s="292">
        <f t="shared" si="384"/>
        <v>0</v>
      </c>
    </row>
    <row r="274" spans="1:27" s="190" customFormat="1" hidden="1" x14ac:dyDescent="0.25">
      <c r="A274" s="187"/>
      <c r="B274" s="187">
        <v>322</v>
      </c>
      <c r="C274" s="188"/>
      <c r="D274" s="189">
        <f t="shared" ref="D274:E274" si="385">SUM(D275+D276+D277+D278+D279+D280)</f>
        <v>0</v>
      </c>
      <c r="E274" s="189">
        <f t="shared" si="385"/>
        <v>0</v>
      </c>
      <c r="F274" s="199">
        <f t="shared" si="367"/>
        <v>0</v>
      </c>
      <c r="G274" s="189"/>
      <c r="H274" s="189">
        <f t="shared" ref="H274:I274" si="386">SUM(H275+H276+H277+H278+H279+H280)</f>
        <v>0</v>
      </c>
      <c r="I274" s="189">
        <f t="shared" si="386"/>
        <v>0</v>
      </c>
      <c r="J274" s="199">
        <f t="shared" si="344"/>
        <v>0</v>
      </c>
      <c r="K274" s="189">
        <f t="shared" ref="K274:S274" si="387">SUM(K275+K276+K277+K278+K279+K280)</f>
        <v>0</v>
      </c>
      <c r="L274" s="189">
        <f t="shared" si="387"/>
        <v>0</v>
      </c>
      <c r="M274" s="189">
        <f t="shared" si="387"/>
        <v>0</v>
      </c>
      <c r="N274" s="189">
        <f t="shared" si="387"/>
        <v>0</v>
      </c>
      <c r="O274" s="189">
        <f t="shared" si="387"/>
        <v>0</v>
      </c>
      <c r="P274" s="189">
        <f t="shared" si="387"/>
        <v>0</v>
      </c>
      <c r="Q274" s="189">
        <f t="shared" si="387"/>
        <v>0</v>
      </c>
      <c r="R274" s="189">
        <f t="shared" si="387"/>
        <v>0</v>
      </c>
      <c r="S274" s="189">
        <f t="shared" si="387"/>
        <v>0</v>
      </c>
      <c r="T274" s="199">
        <f t="shared" si="353"/>
        <v>0</v>
      </c>
      <c r="U274" s="199">
        <f t="shared" si="346"/>
        <v>0</v>
      </c>
      <c r="V274" s="189">
        <f t="shared" ref="V274" si="388">SUM(V275+V276+V277+V278+V279+V280)</f>
        <v>0</v>
      </c>
      <c r="W274" s="199">
        <f t="shared" si="348"/>
        <v>0</v>
      </c>
      <c r="X274" s="189">
        <f t="shared" ref="X274:Y274" si="389">SUM(X275+X276+X277+X278+X279+X280)</f>
        <v>0</v>
      </c>
      <c r="Y274" s="189">
        <f t="shared" si="389"/>
        <v>0</v>
      </c>
      <c r="AA274" s="292">
        <f t="shared" si="384"/>
        <v>0</v>
      </c>
    </row>
    <row r="275" spans="1:27" s="200" customFormat="1" hidden="1" x14ac:dyDescent="0.25">
      <c r="A275" s="195"/>
      <c r="B275" s="196" t="s">
        <v>23</v>
      </c>
      <c r="C275" s="197" t="s">
        <v>24</v>
      </c>
      <c r="D275" s="198"/>
      <c r="E275" s="198"/>
      <c r="F275" s="199">
        <f t="shared" si="367"/>
        <v>0</v>
      </c>
      <c r="G275" s="199"/>
      <c r="H275" s="198"/>
      <c r="I275" s="198"/>
      <c r="J275" s="199">
        <f t="shared" si="344"/>
        <v>0</v>
      </c>
      <c r="K275" s="198"/>
      <c r="L275" s="198"/>
      <c r="M275" s="198"/>
      <c r="N275" s="198"/>
      <c r="O275" s="198"/>
      <c r="P275" s="198"/>
      <c r="Q275" s="198"/>
      <c r="R275" s="198"/>
      <c r="S275" s="198"/>
      <c r="T275" s="199">
        <f t="shared" si="353"/>
        <v>0</v>
      </c>
      <c r="U275" s="199">
        <f t="shared" si="346"/>
        <v>0</v>
      </c>
      <c r="V275" s="198"/>
      <c r="W275" s="199">
        <f t="shared" si="348"/>
        <v>0</v>
      </c>
      <c r="X275" s="198"/>
      <c r="Y275" s="198"/>
      <c r="AA275" s="292">
        <f t="shared" si="384"/>
        <v>0</v>
      </c>
    </row>
    <row r="276" spans="1:27" s="200" customFormat="1" hidden="1" x14ac:dyDescent="0.25">
      <c r="A276" s="195"/>
      <c r="B276" s="196" t="s">
        <v>25</v>
      </c>
      <c r="C276" s="197" t="s">
        <v>26</v>
      </c>
      <c r="D276" s="198"/>
      <c r="E276" s="198"/>
      <c r="F276" s="199">
        <f t="shared" si="367"/>
        <v>0</v>
      </c>
      <c r="G276" s="199"/>
      <c r="H276" s="198"/>
      <c r="I276" s="198"/>
      <c r="J276" s="199">
        <f t="shared" si="344"/>
        <v>0</v>
      </c>
      <c r="K276" s="198"/>
      <c r="L276" s="198"/>
      <c r="M276" s="198"/>
      <c r="N276" s="198"/>
      <c r="O276" s="198"/>
      <c r="P276" s="198"/>
      <c r="Q276" s="198"/>
      <c r="R276" s="198"/>
      <c r="S276" s="198"/>
      <c r="T276" s="199">
        <f t="shared" si="353"/>
        <v>0</v>
      </c>
      <c r="U276" s="199">
        <f t="shared" si="346"/>
        <v>0</v>
      </c>
      <c r="V276" s="198"/>
      <c r="W276" s="199">
        <f t="shared" si="348"/>
        <v>0</v>
      </c>
      <c r="X276" s="198"/>
      <c r="Y276" s="198"/>
      <c r="AA276" s="292">
        <f t="shared" si="384"/>
        <v>0</v>
      </c>
    </row>
    <row r="277" spans="1:27" s="200" customFormat="1" hidden="1" x14ac:dyDescent="0.25">
      <c r="A277" s="195"/>
      <c r="B277" s="196" t="s">
        <v>27</v>
      </c>
      <c r="C277" s="197" t="s">
        <v>28</v>
      </c>
      <c r="D277" s="198"/>
      <c r="E277" s="198"/>
      <c r="F277" s="199">
        <f t="shared" si="367"/>
        <v>0</v>
      </c>
      <c r="G277" s="199"/>
      <c r="H277" s="198"/>
      <c r="I277" s="198"/>
      <c r="J277" s="199">
        <f t="shared" si="344"/>
        <v>0</v>
      </c>
      <c r="K277" s="198"/>
      <c r="L277" s="198"/>
      <c r="M277" s="198"/>
      <c r="N277" s="198"/>
      <c r="O277" s="198"/>
      <c r="P277" s="198"/>
      <c r="Q277" s="198"/>
      <c r="R277" s="198"/>
      <c r="S277" s="198"/>
      <c r="T277" s="199">
        <f t="shared" si="353"/>
        <v>0</v>
      </c>
      <c r="U277" s="199">
        <f t="shared" si="346"/>
        <v>0</v>
      </c>
      <c r="V277" s="198"/>
      <c r="W277" s="199">
        <f t="shared" si="348"/>
        <v>0</v>
      </c>
      <c r="X277" s="198"/>
      <c r="Y277" s="198"/>
      <c r="AA277" s="292">
        <f t="shared" si="384"/>
        <v>0</v>
      </c>
    </row>
    <row r="278" spans="1:27" s="200" customFormat="1" hidden="1" x14ac:dyDescent="0.25">
      <c r="A278" s="195"/>
      <c r="B278" s="196" t="s">
        <v>29</v>
      </c>
      <c r="C278" s="197" t="s">
        <v>30</v>
      </c>
      <c r="D278" s="198"/>
      <c r="E278" s="198"/>
      <c r="F278" s="199">
        <f t="shared" si="367"/>
        <v>0</v>
      </c>
      <c r="G278" s="199"/>
      <c r="H278" s="198"/>
      <c r="I278" s="198"/>
      <c r="J278" s="199">
        <f t="shared" si="344"/>
        <v>0</v>
      </c>
      <c r="K278" s="198"/>
      <c r="L278" s="198"/>
      <c r="M278" s="198"/>
      <c r="N278" s="198"/>
      <c r="O278" s="198"/>
      <c r="P278" s="198"/>
      <c r="Q278" s="198"/>
      <c r="R278" s="198"/>
      <c r="S278" s="198"/>
      <c r="T278" s="199">
        <f t="shared" si="353"/>
        <v>0</v>
      </c>
      <c r="U278" s="199">
        <f t="shared" si="346"/>
        <v>0</v>
      </c>
      <c r="V278" s="198"/>
      <c r="W278" s="199">
        <f t="shared" si="348"/>
        <v>0</v>
      </c>
      <c r="X278" s="198"/>
      <c r="Y278" s="198"/>
      <c r="AA278" s="292">
        <f t="shared" si="384"/>
        <v>0</v>
      </c>
    </row>
    <row r="279" spans="1:27" s="200" customFormat="1" hidden="1" x14ac:dyDescent="0.25">
      <c r="A279" s="195"/>
      <c r="B279" s="196" t="s">
        <v>31</v>
      </c>
      <c r="C279" s="197" t="s">
        <v>32</v>
      </c>
      <c r="D279" s="198"/>
      <c r="E279" s="198"/>
      <c r="F279" s="199">
        <f t="shared" si="367"/>
        <v>0</v>
      </c>
      <c r="G279" s="199"/>
      <c r="H279" s="198"/>
      <c r="I279" s="198"/>
      <c r="J279" s="199">
        <f t="shared" si="344"/>
        <v>0</v>
      </c>
      <c r="K279" s="198"/>
      <c r="L279" s="198"/>
      <c r="M279" s="198"/>
      <c r="N279" s="198"/>
      <c r="O279" s="198"/>
      <c r="P279" s="198"/>
      <c r="Q279" s="198"/>
      <c r="R279" s="198"/>
      <c r="S279" s="198"/>
      <c r="T279" s="199">
        <f t="shared" si="353"/>
        <v>0</v>
      </c>
      <c r="U279" s="199">
        <f t="shared" si="346"/>
        <v>0</v>
      </c>
      <c r="V279" s="198"/>
      <c r="W279" s="199">
        <f t="shared" si="348"/>
        <v>0</v>
      </c>
      <c r="X279" s="198"/>
      <c r="Y279" s="198"/>
      <c r="AA279" s="292">
        <f t="shared" si="384"/>
        <v>0</v>
      </c>
    </row>
    <row r="280" spans="1:27" s="200" customFormat="1" hidden="1" x14ac:dyDescent="0.25">
      <c r="A280" s="195"/>
      <c r="B280" s="202" t="s">
        <v>33</v>
      </c>
      <c r="C280" s="197" t="s">
        <v>34</v>
      </c>
      <c r="D280" s="198"/>
      <c r="E280" s="198"/>
      <c r="F280" s="199">
        <f t="shared" si="367"/>
        <v>0</v>
      </c>
      <c r="G280" s="199"/>
      <c r="H280" s="198"/>
      <c r="I280" s="198"/>
      <c r="J280" s="199">
        <f t="shared" si="344"/>
        <v>0</v>
      </c>
      <c r="K280" s="198"/>
      <c r="L280" s="198"/>
      <c r="M280" s="198"/>
      <c r="N280" s="198"/>
      <c r="O280" s="198"/>
      <c r="P280" s="198"/>
      <c r="Q280" s="198"/>
      <c r="R280" s="198"/>
      <c r="S280" s="198"/>
      <c r="T280" s="199">
        <f t="shared" si="353"/>
        <v>0</v>
      </c>
      <c r="U280" s="199">
        <f t="shared" si="346"/>
        <v>0</v>
      </c>
      <c r="V280" s="198"/>
      <c r="W280" s="199">
        <f t="shared" si="348"/>
        <v>0</v>
      </c>
      <c r="X280" s="198"/>
      <c r="Y280" s="198"/>
      <c r="AA280" s="292">
        <f t="shared" si="384"/>
        <v>0</v>
      </c>
    </row>
    <row r="281" spans="1:27" s="190" customFormat="1" x14ac:dyDescent="0.25">
      <c r="A281" s="187"/>
      <c r="B281" s="187">
        <v>323</v>
      </c>
      <c r="C281" s="188"/>
      <c r="D281" s="189">
        <f t="shared" ref="D281:E281" si="390">SUM(D282+D283+D284+D285+D286+D287+D288+D289+D290)</f>
        <v>0</v>
      </c>
      <c r="E281" s="189">
        <f t="shared" si="390"/>
        <v>0</v>
      </c>
      <c r="F281" s="199">
        <f t="shared" si="367"/>
        <v>40000</v>
      </c>
      <c r="G281" s="189"/>
      <c r="H281" s="189">
        <f t="shared" ref="H281:I281" si="391">SUM(H282+H283+H284+H285+H286+H287+H288+H289+H290)</f>
        <v>20000</v>
      </c>
      <c r="I281" s="189">
        <f t="shared" si="391"/>
        <v>0</v>
      </c>
      <c r="J281" s="199">
        <f t="shared" si="344"/>
        <v>20000</v>
      </c>
      <c r="K281" s="189">
        <f t="shared" ref="K281:S281" si="392">SUM(K282+K283+K284+K285+K286+K287+K288+K289+K290)</f>
        <v>0</v>
      </c>
      <c r="L281" s="189">
        <f t="shared" si="392"/>
        <v>0</v>
      </c>
      <c r="M281" s="189">
        <f t="shared" si="392"/>
        <v>0</v>
      </c>
      <c r="N281" s="189">
        <f t="shared" si="392"/>
        <v>0</v>
      </c>
      <c r="O281" s="189">
        <f t="shared" si="392"/>
        <v>0</v>
      </c>
      <c r="P281" s="189">
        <f t="shared" si="392"/>
        <v>0</v>
      </c>
      <c r="Q281" s="189">
        <f t="shared" si="392"/>
        <v>0</v>
      </c>
      <c r="R281" s="189">
        <f t="shared" si="392"/>
        <v>0</v>
      </c>
      <c r="S281" s="189">
        <f t="shared" si="392"/>
        <v>0</v>
      </c>
      <c r="T281" s="199">
        <f t="shared" si="353"/>
        <v>0</v>
      </c>
      <c r="U281" s="199">
        <f t="shared" si="346"/>
        <v>20000</v>
      </c>
      <c r="V281" s="189">
        <f t="shared" ref="V281" si="393">SUM(V282+V283+V284+V285+V286+V287+V288+V289+V290)</f>
        <v>0</v>
      </c>
      <c r="W281" s="199">
        <f t="shared" si="348"/>
        <v>20000</v>
      </c>
      <c r="X281" s="189">
        <f t="shared" ref="X281:Y281" si="394">SUM(X282+X283+X284+X285+X286+X287+X288+X289+X290)</f>
        <v>0</v>
      </c>
      <c r="Y281" s="189">
        <f t="shared" si="394"/>
        <v>0</v>
      </c>
      <c r="AA281" s="292">
        <f t="shared" si="384"/>
        <v>20000</v>
      </c>
    </row>
    <row r="282" spans="1:27" s="200" customFormat="1" hidden="1" x14ac:dyDescent="0.25">
      <c r="A282" s="195"/>
      <c r="B282" s="196" t="s">
        <v>35</v>
      </c>
      <c r="C282" s="197" t="s">
        <v>36</v>
      </c>
      <c r="D282" s="198"/>
      <c r="E282" s="198"/>
      <c r="F282" s="199">
        <f t="shared" si="367"/>
        <v>0</v>
      </c>
      <c r="G282" s="199"/>
      <c r="H282" s="198"/>
      <c r="I282" s="198"/>
      <c r="J282" s="199">
        <f t="shared" si="344"/>
        <v>0</v>
      </c>
      <c r="K282" s="198"/>
      <c r="L282" s="198"/>
      <c r="M282" s="198"/>
      <c r="N282" s="198"/>
      <c r="O282" s="198"/>
      <c r="P282" s="198"/>
      <c r="Q282" s="198"/>
      <c r="R282" s="198"/>
      <c r="S282" s="198"/>
      <c r="T282" s="199">
        <f t="shared" si="353"/>
        <v>0</v>
      </c>
      <c r="U282" s="199">
        <f t="shared" si="346"/>
        <v>0</v>
      </c>
      <c r="V282" s="198"/>
      <c r="W282" s="199">
        <f t="shared" si="348"/>
        <v>0</v>
      </c>
      <c r="X282" s="198"/>
      <c r="Y282" s="198"/>
      <c r="AA282" s="292">
        <f t="shared" si="384"/>
        <v>0</v>
      </c>
    </row>
    <row r="283" spans="1:27" s="200" customFormat="1" hidden="1" x14ac:dyDescent="0.25">
      <c r="A283" s="195"/>
      <c r="B283" s="196" t="s">
        <v>37</v>
      </c>
      <c r="C283" s="197" t="s">
        <v>38</v>
      </c>
      <c r="D283" s="198"/>
      <c r="E283" s="198"/>
      <c r="F283" s="199">
        <f t="shared" si="367"/>
        <v>0</v>
      </c>
      <c r="G283" s="199"/>
      <c r="H283" s="198"/>
      <c r="I283" s="198"/>
      <c r="J283" s="199">
        <f t="shared" si="344"/>
        <v>0</v>
      </c>
      <c r="K283" s="198"/>
      <c r="L283" s="198"/>
      <c r="M283" s="198"/>
      <c r="N283" s="198"/>
      <c r="O283" s="198"/>
      <c r="P283" s="198"/>
      <c r="Q283" s="198"/>
      <c r="R283" s="198"/>
      <c r="S283" s="198"/>
      <c r="T283" s="199">
        <f t="shared" si="353"/>
        <v>0</v>
      </c>
      <c r="U283" s="199">
        <f t="shared" si="346"/>
        <v>0</v>
      </c>
      <c r="V283" s="198"/>
      <c r="W283" s="199">
        <f t="shared" si="348"/>
        <v>0</v>
      </c>
      <c r="X283" s="198"/>
      <c r="Y283" s="198"/>
      <c r="AA283" s="292">
        <f t="shared" si="384"/>
        <v>0</v>
      </c>
    </row>
    <row r="284" spans="1:27" s="200" customFormat="1" hidden="1" x14ac:dyDescent="0.25">
      <c r="A284" s="195"/>
      <c r="B284" s="196" t="s">
        <v>39</v>
      </c>
      <c r="C284" s="197" t="s">
        <v>40</v>
      </c>
      <c r="D284" s="198"/>
      <c r="E284" s="198"/>
      <c r="F284" s="199">
        <f t="shared" si="367"/>
        <v>0</v>
      </c>
      <c r="G284" s="199"/>
      <c r="H284" s="198"/>
      <c r="I284" s="198"/>
      <c r="J284" s="199">
        <f t="shared" si="344"/>
        <v>0</v>
      </c>
      <c r="K284" s="198"/>
      <c r="L284" s="198"/>
      <c r="M284" s="198"/>
      <c r="N284" s="198"/>
      <c r="O284" s="198"/>
      <c r="P284" s="198"/>
      <c r="Q284" s="198"/>
      <c r="R284" s="198"/>
      <c r="S284" s="198"/>
      <c r="T284" s="199">
        <f t="shared" si="353"/>
        <v>0</v>
      </c>
      <c r="U284" s="199">
        <f t="shared" si="346"/>
        <v>0</v>
      </c>
      <c r="V284" s="198"/>
      <c r="W284" s="199">
        <f t="shared" si="348"/>
        <v>0</v>
      </c>
      <c r="X284" s="198"/>
      <c r="Y284" s="198"/>
      <c r="AA284" s="292">
        <f t="shared" si="384"/>
        <v>0</v>
      </c>
    </row>
    <row r="285" spans="1:27" s="200" customFormat="1" hidden="1" x14ac:dyDescent="0.25">
      <c r="A285" s="195"/>
      <c r="B285" s="196" t="s">
        <v>41</v>
      </c>
      <c r="C285" s="197" t="s">
        <v>42</v>
      </c>
      <c r="D285" s="198"/>
      <c r="E285" s="198"/>
      <c r="F285" s="199">
        <f t="shared" si="367"/>
        <v>0</v>
      </c>
      <c r="G285" s="199"/>
      <c r="H285" s="198"/>
      <c r="I285" s="198"/>
      <c r="J285" s="199">
        <f t="shared" si="344"/>
        <v>0</v>
      </c>
      <c r="K285" s="198"/>
      <c r="L285" s="198"/>
      <c r="M285" s="198"/>
      <c r="N285" s="198"/>
      <c r="O285" s="198"/>
      <c r="P285" s="198"/>
      <c r="Q285" s="198"/>
      <c r="R285" s="198"/>
      <c r="S285" s="198"/>
      <c r="T285" s="199">
        <f t="shared" si="353"/>
        <v>0</v>
      </c>
      <c r="U285" s="199">
        <f t="shared" si="346"/>
        <v>0</v>
      </c>
      <c r="V285" s="198"/>
      <c r="W285" s="199">
        <f t="shared" si="348"/>
        <v>0</v>
      </c>
      <c r="X285" s="198"/>
      <c r="Y285" s="198"/>
      <c r="AA285" s="292">
        <f t="shared" si="384"/>
        <v>0</v>
      </c>
    </row>
    <row r="286" spans="1:27" s="200" customFormat="1" hidden="1" x14ac:dyDescent="0.25">
      <c r="A286" s="195"/>
      <c r="B286" s="196" t="s">
        <v>43</v>
      </c>
      <c r="C286" s="197" t="s">
        <v>44</v>
      </c>
      <c r="D286" s="198"/>
      <c r="E286" s="198"/>
      <c r="F286" s="199">
        <f t="shared" si="367"/>
        <v>0</v>
      </c>
      <c r="G286" s="199"/>
      <c r="H286" s="198"/>
      <c r="I286" s="198"/>
      <c r="J286" s="199">
        <f t="shared" si="344"/>
        <v>0</v>
      </c>
      <c r="K286" s="198"/>
      <c r="L286" s="198"/>
      <c r="M286" s="198"/>
      <c r="N286" s="198"/>
      <c r="O286" s="198"/>
      <c r="P286" s="198"/>
      <c r="Q286" s="198"/>
      <c r="R286" s="198"/>
      <c r="S286" s="198"/>
      <c r="T286" s="199">
        <f t="shared" si="353"/>
        <v>0</v>
      </c>
      <c r="U286" s="199">
        <f t="shared" si="346"/>
        <v>0</v>
      </c>
      <c r="V286" s="198"/>
      <c r="W286" s="199">
        <f t="shared" si="348"/>
        <v>0</v>
      </c>
      <c r="X286" s="198"/>
      <c r="Y286" s="198"/>
      <c r="AA286" s="292">
        <f t="shared" si="384"/>
        <v>0</v>
      </c>
    </row>
    <row r="287" spans="1:27" s="200" customFormat="1" hidden="1" x14ac:dyDescent="0.25">
      <c r="A287" s="195"/>
      <c r="B287" s="196" t="s">
        <v>45</v>
      </c>
      <c r="C287" s="197" t="s">
        <v>46</v>
      </c>
      <c r="D287" s="198"/>
      <c r="E287" s="198"/>
      <c r="F287" s="199">
        <f t="shared" si="367"/>
        <v>0</v>
      </c>
      <c r="G287" s="199"/>
      <c r="H287" s="198"/>
      <c r="I287" s="198"/>
      <c r="J287" s="199">
        <f t="shared" si="344"/>
        <v>0</v>
      </c>
      <c r="K287" s="198"/>
      <c r="L287" s="198"/>
      <c r="M287" s="198"/>
      <c r="N287" s="198"/>
      <c r="O287" s="198"/>
      <c r="P287" s="198"/>
      <c r="Q287" s="198"/>
      <c r="R287" s="198"/>
      <c r="S287" s="198"/>
      <c r="T287" s="199">
        <f t="shared" si="353"/>
        <v>0</v>
      </c>
      <c r="U287" s="199">
        <f t="shared" si="346"/>
        <v>0</v>
      </c>
      <c r="V287" s="198"/>
      <c r="W287" s="199">
        <f t="shared" si="348"/>
        <v>0</v>
      </c>
      <c r="X287" s="198"/>
      <c r="Y287" s="198"/>
      <c r="AA287" s="292">
        <f t="shared" si="384"/>
        <v>0</v>
      </c>
    </row>
    <row r="288" spans="1:27" s="200" customFormat="1" hidden="1" x14ac:dyDescent="0.25">
      <c r="A288" s="195"/>
      <c r="B288" s="196" t="s">
        <v>47</v>
      </c>
      <c r="C288" s="197" t="s">
        <v>48</v>
      </c>
      <c r="D288" s="198"/>
      <c r="E288" s="198"/>
      <c r="F288" s="199">
        <f t="shared" si="367"/>
        <v>0</v>
      </c>
      <c r="G288" s="199"/>
      <c r="H288" s="198"/>
      <c r="I288" s="198"/>
      <c r="J288" s="199">
        <f t="shared" si="344"/>
        <v>0</v>
      </c>
      <c r="K288" s="198"/>
      <c r="L288" s="198"/>
      <c r="M288" s="198"/>
      <c r="N288" s="198"/>
      <c r="O288" s="198"/>
      <c r="P288" s="198"/>
      <c r="Q288" s="198"/>
      <c r="R288" s="198"/>
      <c r="S288" s="198"/>
      <c r="T288" s="199">
        <f t="shared" si="353"/>
        <v>0</v>
      </c>
      <c r="U288" s="199">
        <f t="shared" si="346"/>
        <v>0</v>
      </c>
      <c r="V288" s="198"/>
      <c r="W288" s="199">
        <f t="shared" si="348"/>
        <v>0</v>
      </c>
      <c r="X288" s="198"/>
      <c r="Y288" s="198"/>
      <c r="AA288" s="292">
        <f t="shared" si="384"/>
        <v>0</v>
      </c>
    </row>
    <row r="289" spans="1:27" s="200" customFormat="1" x14ac:dyDescent="0.25">
      <c r="A289" s="195"/>
      <c r="B289" s="196">
        <v>3239</v>
      </c>
      <c r="C289" s="197" t="s">
        <v>599</v>
      </c>
      <c r="D289" s="198"/>
      <c r="E289" s="198"/>
      <c r="F289" s="199">
        <f t="shared" si="367"/>
        <v>40000</v>
      </c>
      <c r="G289" s="199"/>
      <c r="H289" s="198">
        <v>20000</v>
      </c>
      <c r="I289" s="198"/>
      <c r="J289" s="199">
        <f t="shared" si="344"/>
        <v>20000</v>
      </c>
      <c r="K289" s="198"/>
      <c r="L289" s="198"/>
      <c r="M289" s="198"/>
      <c r="N289" s="198"/>
      <c r="O289" s="198"/>
      <c r="P289" s="198"/>
      <c r="Q289" s="198"/>
      <c r="R289" s="198"/>
      <c r="S289" s="198"/>
      <c r="T289" s="199">
        <f t="shared" si="353"/>
        <v>0</v>
      </c>
      <c r="U289" s="199">
        <f t="shared" si="346"/>
        <v>20000</v>
      </c>
      <c r="V289" s="198"/>
      <c r="W289" s="199">
        <f t="shared" si="348"/>
        <v>20000</v>
      </c>
      <c r="X289" s="198"/>
      <c r="Y289" s="198"/>
      <c r="AA289" s="292">
        <f t="shared" si="384"/>
        <v>20000</v>
      </c>
    </row>
    <row r="290" spans="1:27" s="200" customFormat="1" hidden="1" x14ac:dyDescent="0.25">
      <c r="A290" s="195"/>
      <c r="B290" s="196" t="s">
        <v>51</v>
      </c>
      <c r="C290" s="197" t="s">
        <v>52</v>
      </c>
      <c r="D290" s="198"/>
      <c r="E290" s="198"/>
      <c r="F290" s="199">
        <f t="shared" si="367"/>
        <v>0</v>
      </c>
      <c r="G290" s="199"/>
      <c r="H290" s="198"/>
      <c r="I290" s="198"/>
      <c r="J290" s="199">
        <f t="shared" si="344"/>
        <v>0</v>
      </c>
      <c r="K290" s="198"/>
      <c r="L290" s="198"/>
      <c r="M290" s="198"/>
      <c r="N290" s="198"/>
      <c r="O290" s="198"/>
      <c r="P290" s="198"/>
      <c r="Q290" s="198"/>
      <c r="R290" s="198"/>
      <c r="S290" s="198"/>
      <c r="T290" s="199">
        <f t="shared" si="353"/>
        <v>0</v>
      </c>
      <c r="U290" s="199">
        <f t="shared" si="346"/>
        <v>0</v>
      </c>
      <c r="V290" s="198"/>
      <c r="W290" s="199">
        <f t="shared" si="348"/>
        <v>0</v>
      </c>
      <c r="X290" s="198"/>
      <c r="Y290" s="198"/>
      <c r="AA290" s="292">
        <f t="shared" si="384"/>
        <v>0</v>
      </c>
    </row>
    <row r="291" spans="1:27" s="190" customFormat="1" hidden="1" x14ac:dyDescent="0.25">
      <c r="A291" s="187"/>
      <c r="B291" s="187">
        <v>324</v>
      </c>
      <c r="C291" s="188"/>
      <c r="D291" s="189">
        <f>SUM(D292)</f>
        <v>0</v>
      </c>
      <c r="E291" s="189">
        <f t="shared" ref="E291:V291" si="395">SUM(E292)</f>
        <v>0</v>
      </c>
      <c r="F291" s="199">
        <f t="shared" si="367"/>
        <v>0</v>
      </c>
      <c r="G291" s="189"/>
      <c r="H291" s="189">
        <f t="shared" si="395"/>
        <v>0</v>
      </c>
      <c r="I291" s="189">
        <f t="shared" si="395"/>
        <v>0</v>
      </c>
      <c r="J291" s="199">
        <f t="shared" si="344"/>
        <v>0</v>
      </c>
      <c r="K291" s="189">
        <f t="shared" si="395"/>
        <v>0</v>
      </c>
      <c r="L291" s="189">
        <f t="shared" si="395"/>
        <v>0</v>
      </c>
      <c r="M291" s="189">
        <f t="shared" si="395"/>
        <v>0</v>
      </c>
      <c r="N291" s="189">
        <f t="shared" si="395"/>
        <v>0</v>
      </c>
      <c r="O291" s="189">
        <f t="shared" si="395"/>
        <v>0</v>
      </c>
      <c r="P291" s="189">
        <f t="shared" si="395"/>
        <v>0</v>
      </c>
      <c r="Q291" s="189">
        <f t="shared" si="395"/>
        <v>0</v>
      </c>
      <c r="R291" s="189">
        <f t="shared" si="395"/>
        <v>0</v>
      </c>
      <c r="S291" s="189">
        <f t="shared" si="395"/>
        <v>0</v>
      </c>
      <c r="T291" s="199">
        <f t="shared" si="353"/>
        <v>0</v>
      </c>
      <c r="U291" s="199">
        <f t="shared" si="346"/>
        <v>0</v>
      </c>
      <c r="V291" s="189">
        <f t="shared" si="395"/>
        <v>0</v>
      </c>
      <c r="W291" s="199">
        <f t="shared" si="348"/>
        <v>0</v>
      </c>
      <c r="X291" s="189">
        <f t="shared" ref="X291:Y291" si="396">SUM(X292)</f>
        <v>0</v>
      </c>
      <c r="Y291" s="189">
        <f t="shared" si="396"/>
        <v>0</v>
      </c>
      <c r="AA291" s="292">
        <f t="shared" si="384"/>
        <v>0</v>
      </c>
    </row>
    <row r="292" spans="1:27" s="200" customFormat="1" hidden="1" x14ac:dyDescent="0.25">
      <c r="A292" s="195"/>
      <c r="B292" s="201" t="s">
        <v>54</v>
      </c>
      <c r="C292" s="197" t="s">
        <v>53</v>
      </c>
      <c r="D292" s="198"/>
      <c r="E292" s="198"/>
      <c r="F292" s="199">
        <f t="shared" si="367"/>
        <v>0</v>
      </c>
      <c r="G292" s="199"/>
      <c r="H292" s="198"/>
      <c r="I292" s="198"/>
      <c r="J292" s="199">
        <f t="shared" si="344"/>
        <v>0</v>
      </c>
      <c r="K292" s="198"/>
      <c r="L292" s="198"/>
      <c r="M292" s="198"/>
      <c r="N292" s="198"/>
      <c r="O292" s="198"/>
      <c r="P292" s="198"/>
      <c r="Q292" s="198"/>
      <c r="R292" s="198"/>
      <c r="S292" s="198"/>
      <c r="T292" s="199">
        <f t="shared" si="353"/>
        <v>0</v>
      </c>
      <c r="U292" s="199">
        <f t="shared" si="346"/>
        <v>0</v>
      </c>
      <c r="V292" s="198"/>
      <c r="W292" s="199">
        <f t="shared" si="348"/>
        <v>0</v>
      </c>
      <c r="X292" s="198"/>
      <c r="Y292" s="198"/>
      <c r="AA292" s="292">
        <f t="shared" si="384"/>
        <v>0</v>
      </c>
    </row>
    <row r="293" spans="1:27" s="190" customFormat="1" hidden="1" x14ac:dyDescent="0.25">
      <c r="A293" s="187"/>
      <c r="B293" s="193" t="s">
        <v>543</v>
      </c>
      <c r="C293" s="188"/>
      <c r="D293" s="189">
        <f t="shared" ref="D293:E293" si="397">SUM(D294+D295+D296+D297+D298+D299+D300)</f>
        <v>0</v>
      </c>
      <c r="E293" s="189">
        <f t="shared" si="397"/>
        <v>0</v>
      </c>
      <c r="F293" s="199">
        <f t="shared" si="367"/>
        <v>0</v>
      </c>
      <c r="G293" s="189"/>
      <c r="H293" s="189">
        <f t="shared" ref="H293:I293" si="398">SUM(H294+H295+H296+H297+H298+H299+H300)</f>
        <v>0</v>
      </c>
      <c r="I293" s="189">
        <f t="shared" si="398"/>
        <v>0</v>
      </c>
      <c r="J293" s="199">
        <f t="shared" si="344"/>
        <v>0</v>
      </c>
      <c r="K293" s="189">
        <f t="shared" ref="K293:S293" si="399">SUM(K294+K295+K296+K297+K298+K299+K300)</f>
        <v>0</v>
      </c>
      <c r="L293" s="189">
        <f t="shared" si="399"/>
        <v>0</v>
      </c>
      <c r="M293" s="189">
        <f t="shared" si="399"/>
        <v>0</v>
      </c>
      <c r="N293" s="189">
        <f t="shared" si="399"/>
        <v>0</v>
      </c>
      <c r="O293" s="189">
        <f t="shared" si="399"/>
        <v>0</v>
      </c>
      <c r="P293" s="189">
        <f t="shared" si="399"/>
        <v>0</v>
      </c>
      <c r="Q293" s="189">
        <f t="shared" si="399"/>
        <v>0</v>
      </c>
      <c r="R293" s="189">
        <f t="shared" si="399"/>
        <v>0</v>
      </c>
      <c r="S293" s="189">
        <f t="shared" si="399"/>
        <v>0</v>
      </c>
      <c r="T293" s="199">
        <f t="shared" si="353"/>
        <v>0</v>
      </c>
      <c r="U293" s="199">
        <f t="shared" si="346"/>
        <v>0</v>
      </c>
      <c r="V293" s="189">
        <f t="shared" ref="V293" si="400">SUM(V294+V295+V296+V297+V298+V299+V300)</f>
        <v>0</v>
      </c>
      <c r="W293" s="199">
        <f t="shared" si="348"/>
        <v>0</v>
      </c>
      <c r="X293" s="189">
        <f t="shared" ref="X293:Y293" si="401">SUM(X294+X295+X296+X297+X298+X299+X300)</f>
        <v>0</v>
      </c>
      <c r="Y293" s="189">
        <f t="shared" si="401"/>
        <v>0</v>
      </c>
      <c r="AA293" s="292">
        <f t="shared" si="384"/>
        <v>0</v>
      </c>
    </row>
    <row r="294" spans="1:27" s="200" customFormat="1" ht="12.75" hidden="1" customHeight="1" x14ac:dyDescent="0.25">
      <c r="A294" s="195"/>
      <c r="B294" s="196" t="s">
        <v>56</v>
      </c>
      <c r="C294" s="197" t="s">
        <v>57</v>
      </c>
      <c r="D294" s="198"/>
      <c r="E294" s="198"/>
      <c r="F294" s="199">
        <f t="shared" si="367"/>
        <v>0</v>
      </c>
      <c r="G294" s="199"/>
      <c r="H294" s="198"/>
      <c r="I294" s="198"/>
      <c r="J294" s="199">
        <f t="shared" si="344"/>
        <v>0</v>
      </c>
      <c r="K294" s="198"/>
      <c r="L294" s="198"/>
      <c r="M294" s="198"/>
      <c r="N294" s="198"/>
      <c r="O294" s="198"/>
      <c r="P294" s="198"/>
      <c r="Q294" s="198"/>
      <c r="R294" s="198"/>
      <c r="S294" s="198"/>
      <c r="T294" s="199">
        <f t="shared" si="353"/>
        <v>0</v>
      </c>
      <c r="U294" s="199">
        <f t="shared" si="346"/>
        <v>0</v>
      </c>
      <c r="V294" s="198"/>
      <c r="W294" s="199">
        <f t="shared" si="348"/>
        <v>0</v>
      </c>
      <c r="X294" s="198"/>
      <c r="Y294" s="198"/>
      <c r="AA294" s="292">
        <f t="shared" si="384"/>
        <v>0</v>
      </c>
    </row>
    <row r="295" spans="1:27" s="200" customFormat="1" hidden="1" x14ac:dyDescent="0.25">
      <c r="A295" s="195"/>
      <c r="B295" s="196" t="s">
        <v>58</v>
      </c>
      <c r="C295" s="197" t="s">
        <v>59</v>
      </c>
      <c r="D295" s="198"/>
      <c r="E295" s="198"/>
      <c r="F295" s="199">
        <f t="shared" si="367"/>
        <v>0</v>
      </c>
      <c r="G295" s="199"/>
      <c r="H295" s="198"/>
      <c r="I295" s="198"/>
      <c r="J295" s="199">
        <f t="shared" si="344"/>
        <v>0</v>
      </c>
      <c r="K295" s="198"/>
      <c r="L295" s="198"/>
      <c r="M295" s="198"/>
      <c r="N295" s="198"/>
      <c r="O295" s="198"/>
      <c r="P295" s="198"/>
      <c r="Q295" s="198"/>
      <c r="R295" s="198"/>
      <c r="S295" s="198"/>
      <c r="T295" s="199">
        <f t="shared" si="353"/>
        <v>0</v>
      </c>
      <c r="U295" s="199">
        <f t="shared" si="346"/>
        <v>0</v>
      </c>
      <c r="V295" s="198"/>
      <c r="W295" s="199">
        <f t="shared" si="348"/>
        <v>0</v>
      </c>
      <c r="X295" s="198"/>
      <c r="Y295" s="198"/>
      <c r="AA295" s="292">
        <f t="shared" si="384"/>
        <v>0</v>
      </c>
    </row>
    <row r="296" spans="1:27" s="200" customFormat="1" hidden="1" x14ac:dyDescent="0.25">
      <c r="A296" s="195"/>
      <c r="B296" s="196" t="s">
        <v>60</v>
      </c>
      <c r="C296" s="197" t="s">
        <v>61</v>
      </c>
      <c r="D296" s="198"/>
      <c r="E296" s="198"/>
      <c r="F296" s="199">
        <f t="shared" si="367"/>
        <v>0</v>
      </c>
      <c r="G296" s="199"/>
      <c r="H296" s="198"/>
      <c r="I296" s="198"/>
      <c r="J296" s="199">
        <f t="shared" si="344"/>
        <v>0</v>
      </c>
      <c r="K296" s="198"/>
      <c r="L296" s="198"/>
      <c r="M296" s="198"/>
      <c r="N296" s="198"/>
      <c r="O296" s="198"/>
      <c r="P296" s="198"/>
      <c r="Q296" s="198"/>
      <c r="R296" s="198"/>
      <c r="S296" s="198"/>
      <c r="T296" s="199">
        <f t="shared" si="353"/>
        <v>0</v>
      </c>
      <c r="U296" s="199">
        <f t="shared" si="346"/>
        <v>0</v>
      </c>
      <c r="V296" s="198"/>
      <c r="W296" s="199">
        <f t="shared" si="348"/>
        <v>0</v>
      </c>
      <c r="X296" s="198"/>
      <c r="Y296" s="198"/>
      <c r="AA296" s="292">
        <f t="shared" si="384"/>
        <v>0</v>
      </c>
    </row>
    <row r="297" spans="1:27" s="200" customFormat="1" hidden="1" x14ac:dyDescent="0.25">
      <c r="A297" s="195"/>
      <c r="B297" s="196" t="s">
        <v>62</v>
      </c>
      <c r="C297" s="197" t="s">
        <v>63</v>
      </c>
      <c r="D297" s="198"/>
      <c r="E297" s="198"/>
      <c r="F297" s="199">
        <f t="shared" si="367"/>
        <v>0</v>
      </c>
      <c r="G297" s="199"/>
      <c r="H297" s="198"/>
      <c r="I297" s="198"/>
      <c r="J297" s="199">
        <f t="shared" si="344"/>
        <v>0</v>
      </c>
      <c r="K297" s="198"/>
      <c r="L297" s="198"/>
      <c r="M297" s="198"/>
      <c r="N297" s="198"/>
      <c r="O297" s="198"/>
      <c r="P297" s="198"/>
      <c r="Q297" s="198"/>
      <c r="R297" s="198"/>
      <c r="S297" s="198"/>
      <c r="T297" s="199">
        <f t="shared" si="353"/>
        <v>0</v>
      </c>
      <c r="U297" s="199">
        <f t="shared" si="346"/>
        <v>0</v>
      </c>
      <c r="V297" s="198"/>
      <c r="W297" s="199">
        <f t="shared" si="348"/>
        <v>0</v>
      </c>
      <c r="X297" s="198"/>
      <c r="Y297" s="198"/>
      <c r="AA297" s="292">
        <f t="shared" si="384"/>
        <v>0</v>
      </c>
    </row>
    <row r="298" spans="1:27" s="200" customFormat="1" hidden="1" x14ac:dyDescent="0.25">
      <c r="A298" s="195"/>
      <c r="B298" s="195">
        <v>3295</v>
      </c>
      <c r="C298" s="197" t="s">
        <v>64</v>
      </c>
      <c r="D298" s="198"/>
      <c r="E298" s="198"/>
      <c r="F298" s="199">
        <f t="shared" si="367"/>
        <v>0</v>
      </c>
      <c r="G298" s="199"/>
      <c r="H298" s="198"/>
      <c r="I298" s="198"/>
      <c r="J298" s="199">
        <f t="shared" si="344"/>
        <v>0</v>
      </c>
      <c r="K298" s="198"/>
      <c r="L298" s="198"/>
      <c r="M298" s="198"/>
      <c r="N298" s="198"/>
      <c r="O298" s="198"/>
      <c r="P298" s="198"/>
      <c r="Q298" s="198"/>
      <c r="R298" s="198"/>
      <c r="S298" s="198"/>
      <c r="T298" s="199">
        <f t="shared" si="353"/>
        <v>0</v>
      </c>
      <c r="U298" s="199">
        <f t="shared" si="346"/>
        <v>0</v>
      </c>
      <c r="V298" s="198"/>
      <c r="W298" s="199">
        <f t="shared" si="348"/>
        <v>0</v>
      </c>
      <c r="X298" s="198"/>
      <c r="Y298" s="198"/>
      <c r="AA298" s="292">
        <f t="shared" si="384"/>
        <v>0</v>
      </c>
    </row>
    <row r="299" spans="1:27" s="200" customFormat="1" hidden="1" x14ac:dyDescent="0.25">
      <c r="A299" s="195"/>
      <c r="B299" s="195">
        <v>3296</v>
      </c>
      <c r="C299" s="203" t="s">
        <v>65</v>
      </c>
      <c r="D299" s="198"/>
      <c r="E299" s="198"/>
      <c r="F299" s="199">
        <f t="shared" si="367"/>
        <v>0</v>
      </c>
      <c r="G299" s="199"/>
      <c r="H299" s="198"/>
      <c r="I299" s="198"/>
      <c r="J299" s="199">
        <f t="shared" si="344"/>
        <v>0</v>
      </c>
      <c r="K299" s="198"/>
      <c r="L299" s="198"/>
      <c r="M299" s="198"/>
      <c r="N299" s="198"/>
      <c r="O299" s="198"/>
      <c r="P299" s="198"/>
      <c r="Q299" s="198"/>
      <c r="R299" s="198"/>
      <c r="S299" s="198"/>
      <c r="T299" s="199">
        <f t="shared" si="353"/>
        <v>0</v>
      </c>
      <c r="U299" s="199">
        <f t="shared" si="346"/>
        <v>0</v>
      </c>
      <c r="V299" s="198"/>
      <c r="W299" s="199">
        <f t="shared" si="348"/>
        <v>0</v>
      </c>
      <c r="X299" s="198"/>
      <c r="Y299" s="198"/>
      <c r="AA299" s="292">
        <f t="shared" si="384"/>
        <v>0</v>
      </c>
    </row>
    <row r="300" spans="1:27" s="200" customFormat="1" hidden="1" x14ac:dyDescent="0.25">
      <c r="A300" s="195"/>
      <c r="B300" s="196" t="s">
        <v>66</v>
      </c>
      <c r="C300" s="197" t="s">
        <v>55</v>
      </c>
      <c r="D300" s="198"/>
      <c r="E300" s="198"/>
      <c r="F300" s="199">
        <f t="shared" si="367"/>
        <v>0</v>
      </c>
      <c r="G300" s="199"/>
      <c r="H300" s="198"/>
      <c r="I300" s="198"/>
      <c r="J300" s="199">
        <f t="shared" si="344"/>
        <v>0</v>
      </c>
      <c r="K300" s="198"/>
      <c r="L300" s="198"/>
      <c r="M300" s="198"/>
      <c r="N300" s="198"/>
      <c r="O300" s="198"/>
      <c r="P300" s="198"/>
      <c r="Q300" s="198"/>
      <c r="R300" s="198"/>
      <c r="S300" s="198"/>
      <c r="T300" s="199">
        <f t="shared" si="353"/>
        <v>0</v>
      </c>
      <c r="U300" s="199">
        <f t="shared" si="346"/>
        <v>0</v>
      </c>
      <c r="V300" s="198"/>
      <c r="W300" s="199">
        <f t="shared" si="348"/>
        <v>0</v>
      </c>
      <c r="X300" s="198"/>
      <c r="Y300" s="198"/>
      <c r="AA300" s="292">
        <f t="shared" si="384"/>
        <v>0</v>
      </c>
    </row>
    <row r="301" spans="1:27" s="190" customFormat="1" hidden="1" x14ac:dyDescent="0.25">
      <c r="A301" s="6"/>
      <c r="B301" s="187">
        <v>34</v>
      </c>
      <c r="C301" s="188" t="s">
        <v>67</v>
      </c>
      <c r="D301" s="189">
        <f t="shared" ref="D301:E301" si="402">SUM(D302+D307)</f>
        <v>0</v>
      </c>
      <c r="E301" s="189">
        <f t="shared" si="402"/>
        <v>0</v>
      </c>
      <c r="F301" s="199">
        <f t="shared" si="367"/>
        <v>0</v>
      </c>
      <c r="G301" s="189"/>
      <c r="H301" s="189">
        <f t="shared" ref="H301:I301" si="403">SUM(H302+H307)</f>
        <v>0</v>
      </c>
      <c r="I301" s="189">
        <f t="shared" si="403"/>
        <v>0</v>
      </c>
      <c r="J301" s="199">
        <f t="shared" si="344"/>
        <v>0</v>
      </c>
      <c r="K301" s="189">
        <f t="shared" ref="K301:S301" si="404">SUM(K302+K307)</f>
        <v>0</v>
      </c>
      <c r="L301" s="189">
        <f t="shared" si="404"/>
        <v>0</v>
      </c>
      <c r="M301" s="189">
        <f t="shared" si="404"/>
        <v>0</v>
      </c>
      <c r="N301" s="189">
        <f t="shared" si="404"/>
        <v>0</v>
      </c>
      <c r="O301" s="189">
        <f t="shared" si="404"/>
        <v>0</v>
      </c>
      <c r="P301" s="189">
        <f t="shared" si="404"/>
        <v>0</v>
      </c>
      <c r="Q301" s="189">
        <f t="shared" si="404"/>
        <v>0</v>
      </c>
      <c r="R301" s="189">
        <f t="shared" si="404"/>
        <v>0</v>
      </c>
      <c r="S301" s="189">
        <f t="shared" si="404"/>
        <v>0</v>
      </c>
      <c r="T301" s="199">
        <f t="shared" si="353"/>
        <v>0</v>
      </c>
      <c r="U301" s="199">
        <f t="shared" si="346"/>
        <v>0</v>
      </c>
      <c r="V301" s="189">
        <f t="shared" ref="V301" si="405">SUM(V302+V307)</f>
        <v>0</v>
      </c>
      <c r="W301" s="199">
        <f t="shared" si="348"/>
        <v>0</v>
      </c>
      <c r="X301" s="189">
        <f t="shared" ref="X301:Y301" si="406">SUM(X302+X307)</f>
        <v>0</v>
      </c>
      <c r="Y301" s="189">
        <f t="shared" si="406"/>
        <v>0</v>
      </c>
      <c r="AA301" s="292">
        <f t="shared" si="384"/>
        <v>0</v>
      </c>
    </row>
    <row r="302" spans="1:27" s="190" customFormat="1" hidden="1" x14ac:dyDescent="0.25">
      <c r="A302" s="187"/>
      <c r="B302" s="187">
        <v>342</v>
      </c>
      <c r="C302" s="188" t="s">
        <v>68</v>
      </c>
      <c r="D302" s="189">
        <f t="shared" ref="D302:E302" si="407">SUM(D303+D304+D305+D306)</f>
        <v>0</v>
      </c>
      <c r="E302" s="189">
        <f t="shared" si="407"/>
        <v>0</v>
      </c>
      <c r="F302" s="199">
        <f t="shared" si="367"/>
        <v>0</v>
      </c>
      <c r="G302" s="189"/>
      <c r="H302" s="189">
        <f t="shared" ref="H302:I302" si="408">SUM(H303+H304+H305+H306)</f>
        <v>0</v>
      </c>
      <c r="I302" s="189">
        <f t="shared" si="408"/>
        <v>0</v>
      </c>
      <c r="J302" s="199">
        <f t="shared" si="344"/>
        <v>0</v>
      </c>
      <c r="K302" s="189">
        <f t="shared" ref="K302:S302" si="409">SUM(K303+K304+K305+K306)</f>
        <v>0</v>
      </c>
      <c r="L302" s="189">
        <f t="shared" si="409"/>
        <v>0</v>
      </c>
      <c r="M302" s="189">
        <f t="shared" si="409"/>
        <v>0</v>
      </c>
      <c r="N302" s="189">
        <f t="shared" si="409"/>
        <v>0</v>
      </c>
      <c r="O302" s="189">
        <f t="shared" si="409"/>
        <v>0</v>
      </c>
      <c r="P302" s="189">
        <f t="shared" si="409"/>
        <v>0</v>
      </c>
      <c r="Q302" s="189">
        <f t="shared" si="409"/>
        <v>0</v>
      </c>
      <c r="R302" s="189">
        <f t="shared" si="409"/>
        <v>0</v>
      </c>
      <c r="S302" s="189">
        <f t="shared" si="409"/>
        <v>0</v>
      </c>
      <c r="T302" s="199">
        <f t="shared" si="353"/>
        <v>0</v>
      </c>
      <c r="U302" s="199">
        <f t="shared" si="346"/>
        <v>0</v>
      </c>
      <c r="V302" s="189">
        <f t="shared" ref="V302" si="410">SUM(V303+V304+V305+V306)</f>
        <v>0</v>
      </c>
      <c r="W302" s="199">
        <f t="shared" si="348"/>
        <v>0</v>
      </c>
      <c r="X302" s="189">
        <f t="shared" ref="X302:Y302" si="411">SUM(X303+X304+X305+X306)</f>
        <v>0</v>
      </c>
      <c r="Y302" s="189">
        <f t="shared" si="411"/>
        <v>0</v>
      </c>
      <c r="AA302" s="292">
        <f t="shared" si="384"/>
        <v>0</v>
      </c>
    </row>
    <row r="303" spans="1:27" s="200" customFormat="1" ht="27.75" hidden="1" customHeight="1" x14ac:dyDescent="0.25">
      <c r="A303" s="195"/>
      <c r="B303" s="196" t="s">
        <v>69</v>
      </c>
      <c r="C303" s="197" t="s">
        <v>70</v>
      </c>
      <c r="D303" s="198"/>
      <c r="E303" s="198"/>
      <c r="F303" s="199">
        <f t="shared" si="367"/>
        <v>0</v>
      </c>
      <c r="G303" s="199"/>
      <c r="H303" s="198"/>
      <c r="I303" s="198"/>
      <c r="J303" s="199">
        <f t="shared" si="344"/>
        <v>0</v>
      </c>
      <c r="K303" s="198"/>
      <c r="L303" s="198"/>
      <c r="M303" s="198"/>
      <c r="N303" s="198"/>
      <c r="O303" s="198"/>
      <c r="P303" s="198"/>
      <c r="Q303" s="198"/>
      <c r="R303" s="198"/>
      <c r="S303" s="198"/>
      <c r="T303" s="199">
        <f t="shared" si="353"/>
        <v>0</v>
      </c>
      <c r="U303" s="199">
        <f t="shared" si="346"/>
        <v>0</v>
      </c>
      <c r="V303" s="198"/>
      <c r="W303" s="199">
        <f t="shared" si="348"/>
        <v>0</v>
      </c>
      <c r="X303" s="198"/>
      <c r="Y303" s="198"/>
      <c r="AA303" s="292">
        <f t="shared" si="384"/>
        <v>0</v>
      </c>
    </row>
    <row r="304" spans="1:27" s="200" customFormat="1" hidden="1" x14ac:dyDescent="0.25">
      <c r="A304" s="195"/>
      <c r="B304" s="195">
        <v>3426</v>
      </c>
      <c r="C304" s="197" t="s">
        <v>71</v>
      </c>
      <c r="D304" s="198"/>
      <c r="E304" s="198"/>
      <c r="F304" s="199">
        <f t="shared" si="367"/>
        <v>0</v>
      </c>
      <c r="G304" s="199"/>
      <c r="H304" s="198"/>
      <c r="I304" s="198"/>
      <c r="J304" s="199">
        <f t="shared" si="344"/>
        <v>0</v>
      </c>
      <c r="K304" s="198"/>
      <c r="L304" s="198"/>
      <c r="M304" s="198"/>
      <c r="N304" s="198"/>
      <c r="O304" s="198"/>
      <c r="P304" s="198"/>
      <c r="Q304" s="198"/>
      <c r="R304" s="198"/>
      <c r="S304" s="198"/>
      <c r="T304" s="199">
        <f t="shared" si="353"/>
        <v>0</v>
      </c>
      <c r="U304" s="199">
        <f t="shared" si="346"/>
        <v>0</v>
      </c>
      <c r="V304" s="198"/>
      <c r="W304" s="199">
        <f t="shared" si="348"/>
        <v>0</v>
      </c>
      <c r="X304" s="198"/>
      <c r="Y304" s="198"/>
      <c r="AA304" s="292">
        <f t="shared" si="384"/>
        <v>0</v>
      </c>
    </row>
    <row r="305" spans="1:27" s="200" customFormat="1" hidden="1" x14ac:dyDescent="0.25">
      <c r="A305" s="195"/>
      <c r="B305" s="195">
        <v>3427</v>
      </c>
      <c r="C305" s="197" t="s">
        <v>72</v>
      </c>
      <c r="D305" s="198"/>
      <c r="E305" s="198"/>
      <c r="F305" s="199">
        <f t="shared" si="367"/>
        <v>0</v>
      </c>
      <c r="G305" s="199"/>
      <c r="H305" s="198"/>
      <c r="I305" s="198"/>
      <c r="J305" s="199">
        <f t="shared" si="344"/>
        <v>0</v>
      </c>
      <c r="K305" s="198"/>
      <c r="L305" s="198"/>
      <c r="M305" s="198"/>
      <c r="N305" s="198"/>
      <c r="O305" s="198"/>
      <c r="P305" s="198"/>
      <c r="Q305" s="198"/>
      <c r="R305" s="198"/>
      <c r="S305" s="198"/>
      <c r="T305" s="199">
        <f t="shared" si="353"/>
        <v>0</v>
      </c>
      <c r="U305" s="199">
        <f t="shared" si="346"/>
        <v>0</v>
      </c>
      <c r="V305" s="198"/>
      <c r="W305" s="199">
        <f t="shared" si="348"/>
        <v>0</v>
      </c>
      <c r="X305" s="198"/>
      <c r="Y305" s="198"/>
      <c r="AA305" s="292">
        <f t="shared" si="384"/>
        <v>0</v>
      </c>
    </row>
    <row r="306" spans="1:27" s="200" customFormat="1" hidden="1" x14ac:dyDescent="0.25">
      <c r="A306" s="195"/>
      <c r="B306" s="195">
        <v>3428</v>
      </c>
      <c r="C306" s="197" t="s">
        <v>73</v>
      </c>
      <c r="D306" s="198"/>
      <c r="E306" s="198"/>
      <c r="F306" s="199">
        <f t="shared" si="367"/>
        <v>0</v>
      </c>
      <c r="G306" s="199"/>
      <c r="H306" s="198"/>
      <c r="I306" s="198"/>
      <c r="J306" s="199">
        <f t="shared" si="344"/>
        <v>0</v>
      </c>
      <c r="K306" s="198"/>
      <c r="L306" s="198"/>
      <c r="M306" s="198"/>
      <c r="N306" s="198"/>
      <c r="O306" s="198"/>
      <c r="P306" s="198"/>
      <c r="Q306" s="198"/>
      <c r="R306" s="198"/>
      <c r="S306" s="198"/>
      <c r="T306" s="199">
        <f t="shared" si="353"/>
        <v>0</v>
      </c>
      <c r="U306" s="199">
        <f t="shared" si="346"/>
        <v>0</v>
      </c>
      <c r="V306" s="198"/>
      <c r="W306" s="199">
        <f t="shared" si="348"/>
        <v>0</v>
      </c>
      <c r="X306" s="198"/>
      <c r="Y306" s="198"/>
      <c r="AA306" s="292">
        <f t="shared" si="384"/>
        <v>0</v>
      </c>
    </row>
    <row r="307" spans="1:27" s="190" customFormat="1" hidden="1" x14ac:dyDescent="0.25">
      <c r="A307" s="187"/>
      <c r="B307" s="187">
        <v>343</v>
      </c>
      <c r="C307" s="188"/>
      <c r="D307" s="189">
        <f t="shared" ref="D307:E307" si="412">SUM(D308+D309+D310+D311)</f>
        <v>0</v>
      </c>
      <c r="E307" s="189">
        <f t="shared" si="412"/>
        <v>0</v>
      </c>
      <c r="F307" s="199">
        <f t="shared" si="367"/>
        <v>0</v>
      </c>
      <c r="G307" s="189"/>
      <c r="H307" s="189">
        <f t="shared" ref="H307:I307" si="413">SUM(H308+H309+H310+H311)</f>
        <v>0</v>
      </c>
      <c r="I307" s="189">
        <f t="shared" si="413"/>
        <v>0</v>
      </c>
      <c r="J307" s="199">
        <f t="shared" si="344"/>
        <v>0</v>
      </c>
      <c r="K307" s="189">
        <f t="shared" ref="K307:S307" si="414">SUM(K308+K309+K310+K311)</f>
        <v>0</v>
      </c>
      <c r="L307" s="189">
        <f t="shared" si="414"/>
        <v>0</v>
      </c>
      <c r="M307" s="189">
        <f t="shared" si="414"/>
        <v>0</v>
      </c>
      <c r="N307" s="189">
        <f t="shared" si="414"/>
        <v>0</v>
      </c>
      <c r="O307" s="189">
        <f t="shared" si="414"/>
        <v>0</v>
      </c>
      <c r="P307" s="189">
        <f t="shared" si="414"/>
        <v>0</v>
      </c>
      <c r="Q307" s="189">
        <f t="shared" si="414"/>
        <v>0</v>
      </c>
      <c r="R307" s="189">
        <f t="shared" si="414"/>
        <v>0</v>
      </c>
      <c r="S307" s="189">
        <f t="shared" si="414"/>
        <v>0</v>
      </c>
      <c r="T307" s="199">
        <f t="shared" si="353"/>
        <v>0</v>
      </c>
      <c r="U307" s="199">
        <f t="shared" si="346"/>
        <v>0</v>
      </c>
      <c r="V307" s="189">
        <f t="shared" ref="V307" si="415">SUM(V308+V309+V310+V311)</f>
        <v>0</v>
      </c>
      <c r="W307" s="199">
        <f t="shared" si="348"/>
        <v>0</v>
      </c>
      <c r="X307" s="189">
        <f t="shared" ref="X307:Y307" si="416">SUM(X308+X309+X310+X311)</f>
        <v>0</v>
      </c>
      <c r="Y307" s="189">
        <f t="shared" si="416"/>
        <v>0</v>
      </c>
      <c r="AA307" s="292">
        <f t="shared" si="384"/>
        <v>0</v>
      </c>
    </row>
    <row r="308" spans="1:27" s="200" customFormat="1" hidden="1" x14ac:dyDescent="0.25">
      <c r="A308" s="195"/>
      <c r="B308" s="196" t="s">
        <v>74</v>
      </c>
      <c r="C308" s="197" t="s">
        <v>75</v>
      </c>
      <c r="D308" s="198"/>
      <c r="E308" s="198"/>
      <c r="F308" s="199">
        <f t="shared" si="367"/>
        <v>0</v>
      </c>
      <c r="G308" s="199"/>
      <c r="H308" s="198"/>
      <c r="I308" s="198"/>
      <c r="J308" s="199">
        <f t="shared" si="344"/>
        <v>0</v>
      </c>
      <c r="K308" s="198"/>
      <c r="L308" s="198"/>
      <c r="M308" s="198"/>
      <c r="N308" s="198"/>
      <c r="O308" s="198"/>
      <c r="P308" s="198"/>
      <c r="Q308" s="198"/>
      <c r="R308" s="198"/>
      <c r="S308" s="198"/>
      <c r="T308" s="199">
        <f t="shared" si="353"/>
        <v>0</v>
      </c>
      <c r="U308" s="199">
        <f t="shared" si="346"/>
        <v>0</v>
      </c>
      <c r="V308" s="198"/>
      <c r="W308" s="199">
        <f t="shared" si="348"/>
        <v>0</v>
      </c>
      <c r="X308" s="198"/>
      <c r="Y308" s="198"/>
      <c r="AA308" s="292">
        <f t="shared" si="384"/>
        <v>0</v>
      </c>
    </row>
    <row r="309" spans="1:27" s="200" customFormat="1" hidden="1" x14ac:dyDescent="0.25">
      <c r="A309" s="195"/>
      <c r="B309" s="196" t="s">
        <v>76</v>
      </c>
      <c r="C309" s="197" t="s">
        <v>77</v>
      </c>
      <c r="D309" s="198"/>
      <c r="E309" s="198"/>
      <c r="F309" s="199">
        <f t="shared" si="367"/>
        <v>0</v>
      </c>
      <c r="G309" s="199"/>
      <c r="H309" s="198"/>
      <c r="I309" s="198"/>
      <c r="J309" s="199">
        <f t="shared" si="344"/>
        <v>0</v>
      </c>
      <c r="K309" s="198"/>
      <c r="L309" s="198"/>
      <c r="M309" s="198"/>
      <c r="N309" s="198"/>
      <c r="O309" s="198"/>
      <c r="P309" s="198"/>
      <c r="Q309" s="198"/>
      <c r="R309" s="198"/>
      <c r="S309" s="198"/>
      <c r="T309" s="199">
        <f t="shared" si="353"/>
        <v>0</v>
      </c>
      <c r="U309" s="199">
        <f t="shared" si="346"/>
        <v>0</v>
      </c>
      <c r="V309" s="198"/>
      <c r="W309" s="199">
        <f t="shared" si="348"/>
        <v>0</v>
      </c>
      <c r="X309" s="198"/>
      <c r="Y309" s="198"/>
      <c r="AA309" s="292">
        <f t="shared" si="384"/>
        <v>0</v>
      </c>
    </row>
    <row r="310" spans="1:27" s="200" customFormat="1" hidden="1" x14ac:dyDescent="0.25">
      <c r="A310" s="195"/>
      <c r="B310" s="196" t="s">
        <v>78</v>
      </c>
      <c r="C310" s="197" t="s">
        <v>79</v>
      </c>
      <c r="D310" s="198"/>
      <c r="E310" s="198"/>
      <c r="F310" s="199">
        <f t="shared" si="367"/>
        <v>0</v>
      </c>
      <c r="G310" s="199"/>
      <c r="H310" s="198"/>
      <c r="I310" s="198"/>
      <c r="J310" s="199">
        <f t="shared" si="344"/>
        <v>0</v>
      </c>
      <c r="K310" s="198"/>
      <c r="L310" s="198"/>
      <c r="M310" s="198"/>
      <c r="N310" s="198"/>
      <c r="O310" s="198"/>
      <c r="P310" s="198"/>
      <c r="Q310" s="198"/>
      <c r="R310" s="198"/>
      <c r="S310" s="198"/>
      <c r="T310" s="199">
        <f t="shared" si="353"/>
        <v>0</v>
      </c>
      <c r="U310" s="199">
        <f t="shared" si="346"/>
        <v>0</v>
      </c>
      <c r="V310" s="198"/>
      <c r="W310" s="199">
        <f t="shared" si="348"/>
        <v>0</v>
      </c>
      <c r="X310" s="198"/>
      <c r="Y310" s="198"/>
      <c r="AA310" s="292">
        <f t="shared" si="384"/>
        <v>0</v>
      </c>
    </row>
    <row r="311" spans="1:27" s="200" customFormat="1" hidden="1" x14ac:dyDescent="0.25">
      <c r="A311" s="195"/>
      <c r="B311" s="196" t="s">
        <v>80</v>
      </c>
      <c r="C311" s="197" t="s">
        <v>81</v>
      </c>
      <c r="D311" s="198"/>
      <c r="E311" s="198"/>
      <c r="F311" s="199">
        <f t="shared" si="367"/>
        <v>0</v>
      </c>
      <c r="G311" s="199"/>
      <c r="H311" s="198"/>
      <c r="I311" s="198"/>
      <c r="J311" s="199">
        <f t="shared" si="344"/>
        <v>0</v>
      </c>
      <c r="K311" s="198"/>
      <c r="L311" s="198"/>
      <c r="M311" s="198"/>
      <c r="N311" s="198"/>
      <c r="O311" s="198"/>
      <c r="P311" s="198"/>
      <c r="Q311" s="198"/>
      <c r="R311" s="198"/>
      <c r="S311" s="198"/>
      <c r="T311" s="199">
        <f t="shared" si="353"/>
        <v>0</v>
      </c>
      <c r="U311" s="199">
        <f t="shared" si="346"/>
        <v>0</v>
      </c>
      <c r="V311" s="198"/>
      <c r="W311" s="199">
        <f t="shared" si="348"/>
        <v>0</v>
      </c>
      <c r="X311" s="198"/>
      <c r="Y311" s="198"/>
      <c r="AA311" s="292">
        <f t="shared" si="384"/>
        <v>0</v>
      </c>
    </row>
    <row r="312" spans="1:27" s="7" customFormat="1" hidden="1" x14ac:dyDescent="0.25">
      <c r="B312" s="5">
        <v>4</v>
      </c>
      <c r="C312" s="7" t="s">
        <v>118</v>
      </c>
      <c r="D312" s="4">
        <f>SUM(D313)</f>
        <v>0</v>
      </c>
      <c r="E312" s="4">
        <f t="shared" ref="E312:V312" si="417">SUM(E313)</f>
        <v>0</v>
      </c>
      <c r="F312" s="199">
        <f t="shared" si="367"/>
        <v>0</v>
      </c>
      <c r="G312" s="4"/>
      <c r="H312" s="4">
        <f t="shared" si="417"/>
        <v>0</v>
      </c>
      <c r="I312" s="4">
        <f t="shared" si="417"/>
        <v>0</v>
      </c>
      <c r="J312" s="199">
        <f t="shared" si="344"/>
        <v>0</v>
      </c>
      <c r="K312" s="4">
        <f t="shared" si="417"/>
        <v>0</v>
      </c>
      <c r="L312" s="4">
        <f t="shared" si="417"/>
        <v>0</v>
      </c>
      <c r="M312" s="4">
        <f t="shared" si="417"/>
        <v>0</v>
      </c>
      <c r="N312" s="4">
        <f t="shared" si="417"/>
        <v>0</v>
      </c>
      <c r="O312" s="4">
        <f t="shared" si="417"/>
        <v>0</v>
      </c>
      <c r="P312" s="4">
        <f t="shared" si="417"/>
        <v>0</v>
      </c>
      <c r="Q312" s="4">
        <f t="shared" si="417"/>
        <v>0</v>
      </c>
      <c r="R312" s="4">
        <f t="shared" si="417"/>
        <v>0</v>
      </c>
      <c r="S312" s="4">
        <f t="shared" si="417"/>
        <v>0</v>
      </c>
      <c r="T312" s="199">
        <f t="shared" si="353"/>
        <v>0</v>
      </c>
      <c r="U312" s="199">
        <f t="shared" si="346"/>
        <v>0</v>
      </c>
      <c r="V312" s="4">
        <f t="shared" si="417"/>
        <v>0</v>
      </c>
      <c r="W312" s="199">
        <f t="shared" si="348"/>
        <v>0</v>
      </c>
      <c r="X312" s="4">
        <f t="shared" ref="X312:Y312" si="418">SUM(X313)</f>
        <v>0</v>
      </c>
      <c r="Y312" s="4">
        <f t="shared" si="418"/>
        <v>0</v>
      </c>
      <c r="AA312" s="292">
        <f t="shared" si="384"/>
        <v>0</v>
      </c>
    </row>
    <row r="313" spans="1:27" s="7" customFormat="1" hidden="1" x14ac:dyDescent="0.25">
      <c r="B313" s="5">
        <v>42</v>
      </c>
      <c r="D313" s="4">
        <f t="shared" ref="D313:E313" si="419">SUM(D314+D322+D325+D330)</f>
        <v>0</v>
      </c>
      <c r="E313" s="4">
        <f t="shared" si="419"/>
        <v>0</v>
      </c>
      <c r="F313" s="199">
        <f t="shared" si="367"/>
        <v>0</v>
      </c>
      <c r="G313" s="4"/>
      <c r="H313" s="4">
        <f t="shared" ref="H313:I313" si="420">SUM(H314+H322+H325+H330)</f>
        <v>0</v>
      </c>
      <c r="I313" s="4">
        <f t="shared" si="420"/>
        <v>0</v>
      </c>
      <c r="J313" s="199">
        <f t="shared" si="344"/>
        <v>0</v>
      </c>
      <c r="K313" s="4">
        <f t="shared" ref="K313:S313" si="421">SUM(K314+K322+K325+K330)</f>
        <v>0</v>
      </c>
      <c r="L313" s="4">
        <f t="shared" si="421"/>
        <v>0</v>
      </c>
      <c r="M313" s="4">
        <f t="shared" si="421"/>
        <v>0</v>
      </c>
      <c r="N313" s="4">
        <f t="shared" si="421"/>
        <v>0</v>
      </c>
      <c r="O313" s="4">
        <f t="shared" si="421"/>
        <v>0</v>
      </c>
      <c r="P313" s="4">
        <f t="shared" si="421"/>
        <v>0</v>
      </c>
      <c r="Q313" s="4">
        <f t="shared" si="421"/>
        <v>0</v>
      </c>
      <c r="R313" s="4">
        <f t="shared" si="421"/>
        <v>0</v>
      </c>
      <c r="S313" s="4">
        <f t="shared" si="421"/>
        <v>0</v>
      </c>
      <c r="T313" s="199">
        <f t="shared" si="353"/>
        <v>0</v>
      </c>
      <c r="U313" s="199">
        <f t="shared" si="346"/>
        <v>0</v>
      </c>
      <c r="V313" s="4">
        <f t="shared" ref="V313" si="422">SUM(V314+V322+V325+V330)</f>
        <v>0</v>
      </c>
      <c r="W313" s="199">
        <f t="shared" si="348"/>
        <v>0</v>
      </c>
      <c r="X313" s="4">
        <f t="shared" ref="X313:Y313" si="423">SUM(X314+X322+X325+X330)</f>
        <v>0</v>
      </c>
      <c r="Y313" s="4">
        <f t="shared" si="423"/>
        <v>0</v>
      </c>
      <c r="AA313" s="292">
        <f t="shared" si="384"/>
        <v>0</v>
      </c>
    </row>
    <row r="314" spans="1:27" s="7" customFormat="1" hidden="1" x14ac:dyDescent="0.25">
      <c r="B314" s="5">
        <v>422</v>
      </c>
      <c r="D314" s="4">
        <f t="shared" ref="D314:E314" si="424">SUM(D315+D316+D317+D318+D319+D320+D321)</f>
        <v>0</v>
      </c>
      <c r="E314" s="4">
        <f t="shared" si="424"/>
        <v>0</v>
      </c>
      <c r="F314" s="199">
        <f t="shared" ref="F314:F332" si="425">SUM(H314:S314)</f>
        <v>0</v>
      </c>
      <c r="G314" s="4"/>
      <c r="H314" s="4">
        <f t="shared" ref="H314:I314" si="426">SUM(H315+H316+H317+H318+H319+H320+H321)</f>
        <v>0</v>
      </c>
      <c r="I314" s="4">
        <f t="shared" si="426"/>
        <v>0</v>
      </c>
      <c r="J314" s="199">
        <f t="shared" si="344"/>
        <v>0</v>
      </c>
      <c r="K314" s="4">
        <f t="shared" ref="K314:S314" si="427">SUM(K315+K316+K317+K318+K319+K320+K321)</f>
        <v>0</v>
      </c>
      <c r="L314" s="4">
        <f t="shared" si="427"/>
        <v>0</v>
      </c>
      <c r="M314" s="4">
        <f t="shared" si="427"/>
        <v>0</v>
      </c>
      <c r="N314" s="4">
        <f t="shared" si="427"/>
        <v>0</v>
      </c>
      <c r="O314" s="4">
        <f t="shared" si="427"/>
        <v>0</v>
      </c>
      <c r="P314" s="4">
        <f t="shared" si="427"/>
        <v>0</v>
      </c>
      <c r="Q314" s="4">
        <f t="shared" si="427"/>
        <v>0</v>
      </c>
      <c r="R314" s="4">
        <f t="shared" si="427"/>
        <v>0</v>
      </c>
      <c r="S314" s="4">
        <f t="shared" si="427"/>
        <v>0</v>
      </c>
      <c r="T314" s="199">
        <f t="shared" si="353"/>
        <v>0</v>
      </c>
      <c r="U314" s="199">
        <f t="shared" si="346"/>
        <v>0</v>
      </c>
      <c r="V314" s="4">
        <f t="shared" ref="V314" si="428">SUM(V315+V316+V317+V318+V319+V320+V321)</f>
        <v>0</v>
      </c>
      <c r="W314" s="199">
        <f t="shared" si="348"/>
        <v>0</v>
      </c>
      <c r="X314" s="4">
        <f t="shared" ref="X314:Y314" si="429">SUM(X315+X316+X317+X318+X319+X320+X321)</f>
        <v>0</v>
      </c>
      <c r="Y314" s="4">
        <f t="shared" si="429"/>
        <v>0</v>
      </c>
      <c r="AA314" s="292">
        <f t="shared" si="384"/>
        <v>0</v>
      </c>
    </row>
    <row r="315" spans="1:27" s="200" customFormat="1" hidden="1" x14ac:dyDescent="0.25">
      <c r="A315" s="195"/>
      <c r="B315" s="204" t="s">
        <v>82</v>
      </c>
      <c r="C315" s="205" t="s">
        <v>83</v>
      </c>
      <c r="D315" s="198"/>
      <c r="E315" s="198"/>
      <c r="F315" s="199">
        <f t="shared" si="425"/>
        <v>0</v>
      </c>
      <c r="G315" s="199"/>
      <c r="H315" s="198"/>
      <c r="I315" s="198"/>
      <c r="J315" s="199">
        <f t="shared" ref="J315:J332" si="430">SUM(H315:I315)</f>
        <v>0</v>
      </c>
      <c r="K315" s="198"/>
      <c r="L315" s="198"/>
      <c r="M315" s="198"/>
      <c r="N315" s="198"/>
      <c r="O315" s="198"/>
      <c r="P315" s="198"/>
      <c r="Q315" s="198"/>
      <c r="R315" s="198"/>
      <c r="S315" s="198"/>
      <c r="T315" s="199">
        <f t="shared" si="353"/>
        <v>0</v>
      </c>
      <c r="U315" s="199">
        <f t="shared" si="346"/>
        <v>0</v>
      </c>
      <c r="V315" s="198"/>
      <c r="W315" s="199">
        <f t="shared" si="348"/>
        <v>0</v>
      </c>
      <c r="X315" s="198"/>
      <c r="Y315" s="198"/>
      <c r="AA315" s="292">
        <f t="shared" si="384"/>
        <v>0</v>
      </c>
    </row>
    <row r="316" spans="1:27" s="200" customFormat="1" hidden="1" x14ac:dyDescent="0.25">
      <c r="A316" s="195"/>
      <c r="B316" s="204" t="s">
        <v>84</v>
      </c>
      <c r="C316" s="205" t="s">
        <v>85</v>
      </c>
      <c r="D316" s="198"/>
      <c r="E316" s="198"/>
      <c r="F316" s="199">
        <f t="shared" si="425"/>
        <v>0</v>
      </c>
      <c r="G316" s="199"/>
      <c r="H316" s="198"/>
      <c r="I316" s="198"/>
      <c r="J316" s="199">
        <f t="shared" si="430"/>
        <v>0</v>
      </c>
      <c r="K316" s="198"/>
      <c r="L316" s="198"/>
      <c r="M316" s="198"/>
      <c r="N316" s="198"/>
      <c r="O316" s="198"/>
      <c r="P316" s="198"/>
      <c r="Q316" s="198"/>
      <c r="R316" s="198"/>
      <c r="S316" s="198"/>
      <c r="T316" s="199">
        <f t="shared" si="353"/>
        <v>0</v>
      </c>
      <c r="U316" s="199">
        <f t="shared" si="346"/>
        <v>0</v>
      </c>
      <c r="V316" s="198"/>
      <c r="W316" s="199">
        <f t="shared" si="348"/>
        <v>0</v>
      </c>
      <c r="X316" s="198"/>
      <c r="Y316" s="198"/>
      <c r="AA316" s="292">
        <f t="shared" si="384"/>
        <v>0</v>
      </c>
    </row>
    <row r="317" spans="1:27" s="200" customFormat="1" hidden="1" x14ac:dyDescent="0.25">
      <c r="A317" s="195"/>
      <c r="B317" s="204" t="s">
        <v>86</v>
      </c>
      <c r="C317" s="205" t="s">
        <v>87</v>
      </c>
      <c r="D317" s="198"/>
      <c r="E317" s="198"/>
      <c r="F317" s="199">
        <f t="shared" si="425"/>
        <v>0</v>
      </c>
      <c r="G317" s="199"/>
      <c r="H317" s="198"/>
      <c r="I317" s="198"/>
      <c r="J317" s="199">
        <f t="shared" si="430"/>
        <v>0</v>
      </c>
      <c r="K317" s="198"/>
      <c r="L317" s="198"/>
      <c r="M317" s="198"/>
      <c r="N317" s="198"/>
      <c r="O317" s="198"/>
      <c r="P317" s="198"/>
      <c r="Q317" s="198"/>
      <c r="R317" s="198"/>
      <c r="S317" s="198"/>
      <c r="T317" s="199">
        <f t="shared" si="353"/>
        <v>0</v>
      </c>
      <c r="U317" s="199">
        <f t="shared" si="346"/>
        <v>0</v>
      </c>
      <c r="V317" s="198"/>
      <c r="W317" s="199">
        <f t="shared" si="348"/>
        <v>0</v>
      </c>
      <c r="X317" s="198"/>
      <c r="Y317" s="198"/>
      <c r="AA317" s="292">
        <f t="shared" si="384"/>
        <v>0</v>
      </c>
    </row>
    <row r="318" spans="1:27" s="200" customFormat="1" hidden="1" x14ac:dyDescent="0.25">
      <c r="A318" s="195"/>
      <c r="B318" s="204" t="s">
        <v>88</v>
      </c>
      <c r="C318" s="205" t="s">
        <v>89</v>
      </c>
      <c r="D318" s="198"/>
      <c r="E318" s="198"/>
      <c r="F318" s="199">
        <f t="shared" si="425"/>
        <v>0</v>
      </c>
      <c r="G318" s="199"/>
      <c r="H318" s="198"/>
      <c r="I318" s="198"/>
      <c r="J318" s="199">
        <f t="shared" si="430"/>
        <v>0</v>
      </c>
      <c r="K318" s="198"/>
      <c r="L318" s="198"/>
      <c r="M318" s="198"/>
      <c r="N318" s="198"/>
      <c r="O318" s="198"/>
      <c r="P318" s="198"/>
      <c r="Q318" s="198"/>
      <c r="R318" s="198"/>
      <c r="S318" s="198"/>
      <c r="T318" s="199">
        <f t="shared" si="353"/>
        <v>0</v>
      </c>
      <c r="U318" s="199">
        <f t="shared" ref="U318:U332" si="431">SUM(J318+T318)</f>
        <v>0</v>
      </c>
      <c r="V318" s="198"/>
      <c r="W318" s="199">
        <f t="shared" ref="W318:W332" si="432">SUM(U318:V318)</f>
        <v>0</v>
      </c>
      <c r="X318" s="198"/>
      <c r="Y318" s="198"/>
      <c r="AA318" s="292">
        <f t="shared" si="384"/>
        <v>0</v>
      </c>
    </row>
    <row r="319" spans="1:27" s="200" customFormat="1" hidden="1" x14ac:dyDescent="0.25">
      <c r="A319" s="195"/>
      <c r="B319" s="204" t="s">
        <v>90</v>
      </c>
      <c r="C319" s="205" t="s">
        <v>91</v>
      </c>
      <c r="D319" s="198"/>
      <c r="E319" s="198"/>
      <c r="F319" s="199">
        <f t="shared" si="425"/>
        <v>0</v>
      </c>
      <c r="G319" s="199"/>
      <c r="H319" s="198"/>
      <c r="I319" s="198"/>
      <c r="J319" s="199">
        <f t="shared" si="430"/>
        <v>0</v>
      </c>
      <c r="K319" s="198"/>
      <c r="L319" s="198"/>
      <c r="M319" s="198"/>
      <c r="N319" s="198"/>
      <c r="O319" s="198"/>
      <c r="P319" s="198"/>
      <c r="Q319" s="198"/>
      <c r="R319" s="198"/>
      <c r="S319" s="198"/>
      <c r="T319" s="199">
        <f t="shared" ref="T319:T332" si="433">SUM(K319:S319)</f>
        <v>0</v>
      </c>
      <c r="U319" s="199">
        <f t="shared" si="431"/>
        <v>0</v>
      </c>
      <c r="V319" s="198"/>
      <c r="W319" s="199">
        <f t="shared" si="432"/>
        <v>0</v>
      </c>
      <c r="X319" s="198"/>
      <c r="Y319" s="198"/>
      <c r="AA319" s="292">
        <f t="shared" si="384"/>
        <v>0</v>
      </c>
    </row>
    <row r="320" spans="1:27" s="200" customFormat="1" hidden="1" x14ac:dyDescent="0.25">
      <c r="A320" s="195"/>
      <c r="B320" s="204" t="s">
        <v>92</v>
      </c>
      <c r="C320" s="205" t="s">
        <v>93</v>
      </c>
      <c r="D320" s="198"/>
      <c r="E320" s="198"/>
      <c r="F320" s="199">
        <f t="shared" si="425"/>
        <v>0</v>
      </c>
      <c r="G320" s="199"/>
      <c r="H320" s="198"/>
      <c r="I320" s="198"/>
      <c r="J320" s="199">
        <f t="shared" si="430"/>
        <v>0</v>
      </c>
      <c r="K320" s="198"/>
      <c r="L320" s="198"/>
      <c r="M320" s="198"/>
      <c r="N320" s="198"/>
      <c r="O320" s="198"/>
      <c r="P320" s="198"/>
      <c r="Q320" s="198"/>
      <c r="R320" s="198"/>
      <c r="S320" s="198"/>
      <c r="T320" s="199">
        <f t="shared" si="433"/>
        <v>0</v>
      </c>
      <c r="U320" s="199">
        <f t="shared" si="431"/>
        <v>0</v>
      </c>
      <c r="V320" s="198"/>
      <c r="W320" s="199">
        <f t="shared" si="432"/>
        <v>0</v>
      </c>
      <c r="X320" s="198"/>
      <c r="Y320" s="198"/>
      <c r="AA320" s="292">
        <f t="shared" si="384"/>
        <v>0</v>
      </c>
    </row>
    <row r="321" spans="1:27" s="200" customFormat="1" hidden="1" x14ac:dyDescent="0.25">
      <c r="A321" s="195"/>
      <c r="B321" s="204" t="s">
        <v>94</v>
      </c>
      <c r="C321" s="205" t="s">
        <v>95</v>
      </c>
      <c r="D321" s="198"/>
      <c r="E321" s="198"/>
      <c r="F321" s="199">
        <f t="shared" si="425"/>
        <v>0</v>
      </c>
      <c r="G321" s="199"/>
      <c r="H321" s="198"/>
      <c r="I321" s="198"/>
      <c r="J321" s="199">
        <f t="shared" si="430"/>
        <v>0</v>
      </c>
      <c r="K321" s="198"/>
      <c r="L321" s="198"/>
      <c r="M321" s="198"/>
      <c r="N321" s="198"/>
      <c r="O321" s="198"/>
      <c r="P321" s="198"/>
      <c r="Q321" s="198"/>
      <c r="R321" s="198"/>
      <c r="S321" s="198"/>
      <c r="T321" s="199">
        <f t="shared" si="433"/>
        <v>0</v>
      </c>
      <c r="U321" s="199">
        <f t="shared" si="431"/>
        <v>0</v>
      </c>
      <c r="V321" s="198"/>
      <c r="W321" s="199">
        <f t="shared" si="432"/>
        <v>0</v>
      </c>
      <c r="X321" s="198"/>
      <c r="Y321" s="198"/>
      <c r="AA321" s="292">
        <f t="shared" si="384"/>
        <v>0</v>
      </c>
    </row>
    <row r="322" spans="1:27" s="190" customFormat="1" hidden="1" x14ac:dyDescent="0.25">
      <c r="A322" s="187"/>
      <c r="B322" s="187">
        <v>423</v>
      </c>
      <c r="C322" s="192"/>
      <c r="D322" s="189">
        <f t="shared" ref="D322:E322" si="434">SUM(D323+D324)</f>
        <v>0</v>
      </c>
      <c r="E322" s="189">
        <f t="shared" si="434"/>
        <v>0</v>
      </c>
      <c r="F322" s="199">
        <f t="shared" si="425"/>
        <v>0</v>
      </c>
      <c r="G322" s="189"/>
      <c r="H322" s="189">
        <f t="shared" ref="H322:I322" si="435">SUM(H323+H324)</f>
        <v>0</v>
      </c>
      <c r="I322" s="189">
        <f t="shared" si="435"/>
        <v>0</v>
      </c>
      <c r="J322" s="199">
        <f t="shared" si="430"/>
        <v>0</v>
      </c>
      <c r="K322" s="189">
        <f t="shared" ref="K322:S322" si="436">SUM(K323+K324)</f>
        <v>0</v>
      </c>
      <c r="L322" s="189">
        <f t="shared" si="436"/>
        <v>0</v>
      </c>
      <c r="M322" s="189">
        <f t="shared" si="436"/>
        <v>0</v>
      </c>
      <c r="N322" s="189">
        <f t="shared" si="436"/>
        <v>0</v>
      </c>
      <c r="O322" s="189">
        <f t="shared" si="436"/>
        <v>0</v>
      </c>
      <c r="P322" s="189">
        <f t="shared" si="436"/>
        <v>0</v>
      </c>
      <c r="Q322" s="189">
        <f t="shared" si="436"/>
        <v>0</v>
      </c>
      <c r="R322" s="189">
        <f t="shared" si="436"/>
        <v>0</v>
      </c>
      <c r="S322" s="189">
        <f t="shared" si="436"/>
        <v>0</v>
      </c>
      <c r="T322" s="199">
        <f t="shared" si="433"/>
        <v>0</v>
      </c>
      <c r="U322" s="199">
        <f t="shared" si="431"/>
        <v>0</v>
      </c>
      <c r="V322" s="189">
        <f t="shared" ref="V322" si="437">SUM(V323+V324)</f>
        <v>0</v>
      </c>
      <c r="W322" s="199">
        <f t="shared" si="432"/>
        <v>0</v>
      </c>
      <c r="X322" s="189">
        <f t="shared" ref="X322:Y322" si="438">SUM(X323+X324)</f>
        <v>0</v>
      </c>
      <c r="Y322" s="189">
        <f t="shared" si="438"/>
        <v>0</v>
      </c>
      <c r="AA322" s="292">
        <f t="shared" si="384"/>
        <v>0</v>
      </c>
    </row>
    <row r="323" spans="1:27" s="200" customFormat="1" hidden="1" x14ac:dyDescent="0.25">
      <c r="A323" s="195"/>
      <c r="B323" s="204" t="s">
        <v>96</v>
      </c>
      <c r="C323" s="205" t="s">
        <v>97</v>
      </c>
      <c r="D323" s="198"/>
      <c r="E323" s="198"/>
      <c r="F323" s="199">
        <f t="shared" si="425"/>
        <v>0</v>
      </c>
      <c r="G323" s="199"/>
      <c r="H323" s="198"/>
      <c r="I323" s="198"/>
      <c r="J323" s="199">
        <f t="shared" si="430"/>
        <v>0</v>
      </c>
      <c r="K323" s="198"/>
      <c r="L323" s="198"/>
      <c r="M323" s="198"/>
      <c r="N323" s="198"/>
      <c r="O323" s="198"/>
      <c r="P323" s="198"/>
      <c r="Q323" s="198"/>
      <c r="R323" s="198"/>
      <c r="S323" s="198"/>
      <c r="T323" s="199">
        <f t="shared" si="433"/>
        <v>0</v>
      </c>
      <c r="U323" s="199">
        <f t="shared" si="431"/>
        <v>0</v>
      </c>
      <c r="V323" s="198"/>
      <c r="W323" s="199">
        <f t="shared" si="432"/>
        <v>0</v>
      </c>
      <c r="X323" s="198"/>
      <c r="Y323" s="198"/>
      <c r="AA323" s="292">
        <f t="shared" si="384"/>
        <v>0</v>
      </c>
    </row>
    <row r="324" spans="1:27" s="200" customFormat="1" hidden="1" x14ac:dyDescent="0.25">
      <c r="A324" s="195"/>
      <c r="B324" s="204" t="s">
        <v>98</v>
      </c>
      <c r="C324" s="205" t="s">
        <v>99</v>
      </c>
      <c r="D324" s="198"/>
      <c r="E324" s="198"/>
      <c r="F324" s="199">
        <f t="shared" si="425"/>
        <v>0</v>
      </c>
      <c r="G324" s="199"/>
      <c r="H324" s="198"/>
      <c r="I324" s="198"/>
      <c r="J324" s="199">
        <f t="shared" si="430"/>
        <v>0</v>
      </c>
      <c r="K324" s="198"/>
      <c r="L324" s="198"/>
      <c r="M324" s="198"/>
      <c r="N324" s="198"/>
      <c r="O324" s="198"/>
      <c r="P324" s="198"/>
      <c r="Q324" s="198"/>
      <c r="R324" s="198"/>
      <c r="S324" s="198"/>
      <c r="T324" s="199">
        <f t="shared" si="433"/>
        <v>0</v>
      </c>
      <c r="U324" s="199">
        <f t="shared" si="431"/>
        <v>0</v>
      </c>
      <c r="V324" s="198"/>
      <c r="W324" s="199">
        <f t="shared" si="432"/>
        <v>0</v>
      </c>
      <c r="X324" s="198"/>
      <c r="Y324" s="198"/>
      <c r="AA324" s="292">
        <f t="shared" si="384"/>
        <v>0</v>
      </c>
    </row>
    <row r="325" spans="1:27" s="190" customFormat="1" hidden="1" x14ac:dyDescent="0.25">
      <c r="A325" s="187"/>
      <c r="B325" s="187">
        <v>424</v>
      </c>
      <c r="C325" s="192"/>
      <c r="D325" s="189">
        <f t="shared" ref="D325:E325" si="439">SUM(D326+D327+D328+D329)</f>
        <v>0</v>
      </c>
      <c r="E325" s="189">
        <f t="shared" si="439"/>
        <v>0</v>
      </c>
      <c r="F325" s="199">
        <f t="shared" si="425"/>
        <v>0</v>
      </c>
      <c r="G325" s="189"/>
      <c r="H325" s="189">
        <f t="shared" ref="H325:I325" si="440">SUM(H326+H327+H328+H329)</f>
        <v>0</v>
      </c>
      <c r="I325" s="189">
        <f t="shared" si="440"/>
        <v>0</v>
      </c>
      <c r="J325" s="199">
        <f t="shared" si="430"/>
        <v>0</v>
      </c>
      <c r="K325" s="189">
        <f t="shared" ref="K325:S325" si="441">SUM(K326+K327+K328+K329)</f>
        <v>0</v>
      </c>
      <c r="L325" s="189">
        <f t="shared" si="441"/>
        <v>0</v>
      </c>
      <c r="M325" s="189">
        <f t="shared" si="441"/>
        <v>0</v>
      </c>
      <c r="N325" s="189">
        <f t="shared" si="441"/>
        <v>0</v>
      </c>
      <c r="O325" s="189">
        <f t="shared" si="441"/>
        <v>0</v>
      </c>
      <c r="P325" s="189">
        <f t="shared" si="441"/>
        <v>0</v>
      </c>
      <c r="Q325" s="189">
        <f t="shared" si="441"/>
        <v>0</v>
      </c>
      <c r="R325" s="189">
        <f t="shared" si="441"/>
        <v>0</v>
      </c>
      <c r="S325" s="189">
        <f t="shared" si="441"/>
        <v>0</v>
      </c>
      <c r="T325" s="199">
        <f t="shared" si="433"/>
        <v>0</v>
      </c>
      <c r="U325" s="199">
        <f t="shared" si="431"/>
        <v>0</v>
      </c>
      <c r="V325" s="189">
        <f t="shared" ref="V325" si="442">SUM(V326+V327+V328+V329)</f>
        <v>0</v>
      </c>
      <c r="W325" s="199">
        <f t="shared" si="432"/>
        <v>0</v>
      </c>
      <c r="X325" s="189">
        <f t="shared" ref="X325:Y325" si="443">SUM(X326+X327+X328+X329)</f>
        <v>0</v>
      </c>
      <c r="Y325" s="189">
        <f t="shared" si="443"/>
        <v>0</v>
      </c>
      <c r="AA325" s="292">
        <f t="shared" si="384"/>
        <v>0</v>
      </c>
    </row>
    <row r="326" spans="1:27" s="200" customFormat="1" hidden="1" x14ac:dyDescent="0.25">
      <c r="A326" s="195"/>
      <c r="B326" s="206">
        <v>4241</v>
      </c>
      <c r="C326" s="207" t="s">
        <v>100</v>
      </c>
      <c r="D326" s="198"/>
      <c r="E326" s="198"/>
      <c r="F326" s="199">
        <f t="shared" si="425"/>
        <v>0</v>
      </c>
      <c r="G326" s="199"/>
      <c r="H326" s="198"/>
      <c r="I326" s="198"/>
      <c r="J326" s="199">
        <f t="shared" si="430"/>
        <v>0</v>
      </c>
      <c r="K326" s="198"/>
      <c r="L326" s="198"/>
      <c r="M326" s="198"/>
      <c r="N326" s="198"/>
      <c r="O326" s="198"/>
      <c r="P326" s="198"/>
      <c r="Q326" s="198"/>
      <c r="R326" s="198"/>
      <c r="S326" s="198"/>
      <c r="T326" s="199">
        <f t="shared" si="433"/>
        <v>0</v>
      </c>
      <c r="U326" s="199">
        <f t="shared" si="431"/>
        <v>0</v>
      </c>
      <c r="V326" s="198"/>
      <c r="W326" s="199">
        <f t="shared" si="432"/>
        <v>0</v>
      </c>
      <c r="X326" s="198"/>
      <c r="Y326" s="198"/>
      <c r="AA326" s="292">
        <f t="shared" si="384"/>
        <v>0</v>
      </c>
    </row>
    <row r="327" spans="1:27" s="200" customFormat="1" hidden="1" x14ac:dyDescent="0.25">
      <c r="A327" s="195"/>
      <c r="B327" s="206">
        <v>4242</v>
      </c>
      <c r="C327" s="208" t="s">
        <v>101</v>
      </c>
      <c r="D327" s="198"/>
      <c r="E327" s="198"/>
      <c r="F327" s="199">
        <f t="shared" si="425"/>
        <v>0</v>
      </c>
      <c r="G327" s="199"/>
      <c r="H327" s="198"/>
      <c r="I327" s="198"/>
      <c r="J327" s="199">
        <f t="shared" si="430"/>
        <v>0</v>
      </c>
      <c r="K327" s="198"/>
      <c r="L327" s="198"/>
      <c r="M327" s="198"/>
      <c r="N327" s="198"/>
      <c r="O327" s="198"/>
      <c r="P327" s="198"/>
      <c r="Q327" s="198"/>
      <c r="R327" s="198"/>
      <c r="S327" s="198"/>
      <c r="T327" s="199">
        <f t="shared" si="433"/>
        <v>0</v>
      </c>
      <c r="U327" s="199">
        <f t="shared" si="431"/>
        <v>0</v>
      </c>
      <c r="V327" s="198"/>
      <c r="W327" s="199">
        <f t="shared" si="432"/>
        <v>0</v>
      </c>
      <c r="X327" s="198"/>
      <c r="Y327" s="198"/>
      <c r="AA327" s="292">
        <f t="shared" si="384"/>
        <v>0</v>
      </c>
    </row>
    <row r="328" spans="1:27" s="200" customFormat="1" hidden="1" x14ac:dyDescent="0.25">
      <c r="A328" s="195"/>
      <c r="B328" s="206">
        <v>4243</v>
      </c>
      <c r="C328" s="208" t="s">
        <v>102</v>
      </c>
      <c r="D328" s="198"/>
      <c r="E328" s="198"/>
      <c r="F328" s="199">
        <f t="shared" si="425"/>
        <v>0</v>
      </c>
      <c r="G328" s="199"/>
      <c r="H328" s="198"/>
      <c r="I328" s="198"/>
      <c r="J328" s="199">
        <f t="shared" si="430"/>
        <v>0</v>
      </c>
      <c r="K328" s="198"/>
      <c r="L328" s="198"/>
      <c r="M328" s="198"/>
      <c r="N328" s="198"/>
      <c r="O328" s="198"/>
      <c r="P328" s="198"/>
      <c r="Q328" s="198"/>
      <c r="R328" s="198"/>
      <c r="S328" s="198"/>
      <c r="T328" s="199">
        <f t="shared" si="433"/>
        <v>0</v>
      </c>
      <c r="U328" s="199">
        <f t="shared" si="431"/>
        <v>0</v>
      </c>
      <c r="V328" s="198"/>
      <c r="W328" s="199">
        <f t="shared" si="432"/>
        <v>0</v>
      </c>
      <c r="X328" s="198"/>
      <c r="Y328" s="198"/>
      <c r="AA328" s="292">
        <f t="shared" si="384"/>
        <v>0</v>
      </c>
    </row>
    <row r="329" spans="1:27" s="200" customFormat="1" hidden="1" x14ac:dyDescent="0.25">
      <c r="A329" s="195"/>
      <c r="B329" s="206">
        <v>4244</v>
      </c>
      <c r="C329" s="208" t="s">
        <v>103</v>
      </c>
      <c r="D329" s="198"/>
      <c r="E329" s="198"/>
      <c r="F329" s="199">
        <f t="shared" si="425"/>
        <v>0</v>
      </c>
      <c r="G329" s="199"/>
      <c r="H329" s="198"/>
      <c r="I329" s="198"/>
      <c r="J329" s="199">
        <f t="shared" si="430"/>
        <v>0</v>
      </c>
      <c r="K329" s="198"/>
      <c r="L329" s="198"/>
      <c r="M329" s="198"/>
      <c r="N329" s="198"/>
      <c r="O329" s="198"/>
      <c r="P329" s="198"/>
      <c r="Q329" s="198"/>
      <c r="R329" s="198"/>
      <c r="S329" s="198"/>
      <c r="T329" s="199">
        <f t="shared" si="433"/>
        <v>0</v>
      </c>
      <c r="U329" s="199">
        <f t="shared" si="431"/>
        <v>0</v>
      </c>
      <c r="V329" s="198"/>
      <c r="W329" s="199">
        <f t="shared" si="432"/>
        <v>0</v>
      </c>
      <c r="X329" s="198"/>
      <c r="Y329" s="198"/>
      <c r="AA329" s="292">
        <f t="shared" si="384"/>
        <v>0</v>
      </c>
    </row>
    <row r="330" spans="1:27" s="190" customFormat="1" hidden="1" x14ac:dyDescent="0.25">
      <c r="A330" s="187"/>
      <c r="B330" s="187">
        <v>426</v>
      </c>
      <c r="C330" s="191"/>
      <c r="D330" s="189">
        <f t="shared" ref="D330:E330" si="444">SUM(D331+D332)</f>
        <v>0</v>
      </c>
      <c r="E330" s="189">
        <f t="shared" si="444"/>
        <v>0</v>
      </c>
      <c r="F330" s="199">
        <f t="shared" si="425"/>
        <v>0</v>
      </c>
      <c r="G330" s="189"/>
      <c r="H330" s="189">
        <f t="shared" ref="H330:I330" si="445">SUM(H331+H332)</f>
        <v>0</v>
      </c>
      <c r="I330" s="189">
        <f t="shared" si="445"/>
        <v>0</v>
      </c>
      <c r="J330" s="199">
        <f t="shared" si="430"/>
        <v>0</v>
      </c>
      <c r="K330" s="189">
        <f t="shared" ref="K330:S330" si="446">SUM(K331+K332)</f>
        <v>0</v>
      </c>
      <c r="L330" s="189">
        <f t="shared" si="446"/>
        <v>0</v>
      </c>
      <c r="M330" s="189">
        <f t="shared" si="446"/>
        <v>0</v>
      </c>
      <c r="N330" s="189">
        <f t="shared" si="446"/>
        <v>0</v>
      </c>
      <c r="O330" s="189">
        <f t="shared" si="446"/>
        <v>0</v>
      </c>
      <c r="P330" s="189">
        <f t="shared" si="446"/>
        <v>0</v>
      </c>
      <c r="Q330" s="189">
        <f t="shared" si="446"/>
        <v>0</v>
      </c>
      <c r="R330" s="189">
        <f t="shared" si="446"/>
        <v>0</v>
      </c>
      <c r="S330" s="189">
        <f t="shared" si="446"/>
        <v>0</v>
      </c>
      <c r="T330" s="199">
        <f t="shared" si="433"/>
        <v>0</v>
      </c>
      <c r="U330" s="199">
        <f t="shared" si="431"/>
        <v>0</v>
      </c>
      <c r="V330" s="189">
        <f t="shared" ref="V330" si="447">SUM(V331+V332)</f>
        <v>0</v>
      </c>
      <c r="W330" s="199">
        <f t="shared" si="432"/>
        <v>0</v>
      </c>
      <c r="X330" s="189">
        <f t="shared" ref="X330:Y330" si="448">SUM(X331+X332)</f>
        <v>0</v>
      </c>
      <c r="Y330" s="189">
        <f t="shared" si="448"/>
        <v>0</v>
      </c>
      <c r="AA330" s="292">
        <f t="shared" si="384"/>
        <v>0</v>
      </c>
    </row>
    <row r="331" spans="1:27" s="200" customFormat="1" hidden="1" x14ac:dyDescent="0.25">
      <c r="A331" s="195"/>
      <c r="B331" s="204">
        <v>4262</v>
      </c>
      <c r="C331" s="205" t="s">
        <v>104</v>
      </c>
      <c r="D331" s="198"/>
      <c r="E331" s="198"/>
      <c r="F331" s="199">
        <f t="shared" si="425"/>
        <v>0</v>
      </c>
      <c r="G331" s="199"/>
      <c r="H331" s="198"/>
      <c r="I331" s="198"/>
      <c r="J331" s="199">
        <f t="shared" si="430"/>
        <v>0</v>
      </c>
      <c r="K331" s="198"/>
      <c r="L331" s="198"/>
      <c r="M331" s="198"/>
      <c r="N331" s="198"/>
      <c r="O331" s="198"/>
      <c r="P331" s="198"/>
      <c r="Q331" s="198"/>
      <c r="R331" s="198"/>
      <c r="S331" s="198"/>
      <c r="T331" s="199">
        <f t="shared" si="433"/>
        <v>0</v>
      </c>
      <c r="U331" s="199">
        <f t="shared" si="431"/>
        <v>0</v>
      </c>
      <c r="V331" s="198"/>
      <c r="W331" s="199">
        <f t="shared" si="432"/>
        <v>0</v>
      </c>
      <c r="X331" s="198"/>
      <c r="Y331" s="198"/>
      <c r="AA331" s="292">
        <f t="shared" si="384"/>
        <v>0</v>
      </c>
    </row>
    <row r="332" spans="1:27" s="200" customFormat="1" hidden="1" x14ac:dyDescent="0.25">
      <c r="A332" s="195"/>
      <c r="B332" s="204">
        <v>4263</v>
      </c>
      <c r="C332" s="205" t="s">
        <v>105</v>
      </c>
      <c r="D332" s="198"/>
      <c r="E332" s="198"/>
      <c r="F332" s="199">
        <f t="shared" si="425"/>
        <v>0</v>
      </c>
      <c r="G332" s="199"/>
      <c r="H332" s="198"/>
      <c r="I332" s="198"/>
      <c r="J332" s="199">
        <f t="shared" si="430"/>
        <v>0</v>
      </c>
      <c r="K332" s="198"/>
      <c r="L332" s="198"/>
      <c r="M332" s="198"/>
      <c r="N332" s="198"/>
      <c r="O332" s="198"/>
      <c r="P332" s="198"/>
      <c r="Q332" s="198"/>
      <c r="R332" s="198"/>
      <c r="S332" s="198"/>
      <c r="T332" s="199">
        <f t="shared" si="433"/>
        <v>0</v>
      </c>
      <c r="U332" s="199">
        <f t="shared" si="431"/>
        <v>0</v>
      </c>
      <c r="V332" s="198"/>
      <c r="W332" s="199">
        <f t="shared" si="432"/>
        <v>0</v>
      </c>
      <c r="X332" s="198"/>
      <c r="Y332" s="198"/>
      <c r="AA332" s="292">
        <f t="shared" si="384"/>
        <v>0</v>
      </c>
    </row>
    <row r="333" spans="1:27" s="200" customFormat="1" x14ac:dyDescent="0.25">
      <c r="A333" s="195"/>
      <c r="B333" s="204"/>
      <c r="C333" s="205"/>
      <c r="D333" s="198"/>
      <c r="E333" s="198"/>
      <c r="F333" s="199"/>
      <c r="G333" s="199"/>
      <c r="H333" s="198"/>
      <c r="I333" s="198"/>
      <c r="J333" s="199"/>
      <c r="K333" s="198"/>
      <c r="L333" s="198"/>
      <c r="M333" s="198"/>
      <c r="N333" s="198"/>
      <c r="O333" s="198"/>
      <c r="P333" s="198"/>
      <c r="Q333" s="198"/>
      <c r="R333" s="198"/>
      <c r="S333" s="198"/>
      <c r="T333" s="199"/>
      <c r="U333" s="199"/>
      <c r="V333" s="198"/>
      <c r="W333" s="199"/>
      <c r="X333" s="198"/>
      <c r="Y333" s="198"/>
      <c r="AA333" s="292"/>
    </row>
    <row r="334" spans="1:27" s="200" customFormat="1" x14ac:dyDescent="0.25">
      <c r="A334" s="195"/>
      <c r="B334" s="204"/>
      <c r="C334" s="205"/>
      <c r="D334" s="198"/>
      <c r="E334" s="198"/>
      <c r="F334" s="199"/>
      <c r="G334" s="199"/>
      <c r="H334" s="198"/>
      <c r="I334" s="198"/>
      <c r="J334" s="199"/>
      <c r="K334" s="198"/>
      <c r="L334" s="198"/>
      <c r="M334" s="198"/>
      <c r="N334" s="198"/>
      <c r="O334" s="198"/>
      <c r="P334" s="198"/>
      <c r="Q334" s="198"/>
      <c r="R334" s="198"/>
      <c r="S334" s="198"/>
      <c r="T334" s="199"/>
      <c r="U334" s="199"/>
      <c r="V334" s="198"/>
      <c r="W334" s="199"/>
      <c r="X334" s="198"/>
      <c r="Y334" s="198"/>
      <c r="AA334" s="292"/>
    </row>
    <row r="335" spans="1:27" s="7" customFormat="1" x14ac:dyDescent="0.25">
      <c r="B335" s="6"/>
      <c r="C335" s="10" t="s">
        <v>574</v>
      </c>
      <c r="D335" s="4">
        <f t="shared" ref="D335:E335" si="449">SUM(D336+D393)</f>
        <v>0</v>
      </c>
      <c r="E335" s="4">
        <f t="shared" si="449"/>
        <v>0</v>
      </c>
      <c r="F335" s="199">
        <f t="shared" ref="F335:F338" si="450">SUM(H335:S335)</f>
        <v>808470</v>
      </c>
      <c r="G335" s="4"/>
      <c r="H335" s="4">
        <f t="shared" ref="H335:I335" si="451">SUM(H336+H393)</f>
        <v>34000</v>
      </c>
      <c r="I335" s="4">
        <f t="shared" si="451"/>
        <v>0</v>
      </c>
      <c r="J335" s="199">
        <f t="shared" ref="J335:J395" si="452">SUM(H335:I335)</f>
        <v>34000</v>
      </c>
      <c r="K335" s="4">
        <f t="shared" ref="K335:S335" si="453">SUM(K336+K393)</f>
        <v>465420</v>
      </c>
      <c r="L335" s="4">
        <f t="shared" si="453"/>
        <v>14000</v>
      </c>
      <c r="M335" s="4">
        <f t="shared" si="453"/>
        <v>49500</v>
      </c>
      <c r="N335" s="4">
        <f t="shared" si="453"/>
        <v>30000</v>
      </c>
      <c r="O335" s="4">
        <f t="shared" si="453"/>
        <v>85550</v>
      </c>
      <c r="P335" s="4">
        <f t="shared" si="453"/>
        <v>16000</v>
      </c>
      <c r="Q335" s="4">
        <f t="shared" si="453"/>
        <v>0</v>
      </c>
      <c r="R335" s="4">
        <f t="shared" si="453"/>
        <v>0</v>
      </c>
      <c r="S335" s="4">
        <f t="shared" si="453"/>
        <v>80000</v>
      </c>
      <c r="T335" s="199">
        <f>SUM(K335:S335)</f>
        <v>740470</v>
      </c>
      <c r="U335" s="199">
        <f t="shared" ref="U335:U398" si="454">SUM(J335+T335)</f>
        <v>774470</v>
      </c>
      <c r="V335" s="4">
        <f t="shared" ref="V335" si="455">SUM(V336+V393)</f>
        <v>0</v>
      </c>
      <c r="W335" s="199">
        <f t="shared" ref="W335:W398" si="456">SUM(U335:V335)</f>
        <v>774470</v>
      </c>
      <c r="X335" s="4">
        <f t="shared" ref="X335:Y335" si="457">SUM(X336+X393)</f>
        <v>789659.4</v>
      </c>
      <c r="Y335" s="4">
        <f t="shared" si="457"/>
        <v>789810.4</v>
      </c>
      <c r="AA335" s="292">
        <f t="shared" ref="AA335:AA398" si="458">SUM(H335+T335)</f>
        <v>774470</v>
      </c>
    </row>
    <row r="336" spans="1:27" s="7" customFormat="1" x14ac:dyDescent="0.25">
      <c r="B336" s="6">
        <v>3</v>
      </c>
      <c r="C336" s="7" t="s">
        <v>119</v>
      </c>
      <c r="D336" s="4">
        <f t="shared" ref="D336:E336" si="459">SUM(D337+D349+D382)</f>
        <v>0</v>
      </c>
      <c r="E336" s="4">
        <f t="shared" si="459"/>
        <v>0</v>
      </c>
      <c r="F336" s="199">
        <f t="shared" si="450"/>
        <v>808470</v>
      </c>
      <c r="G336" s="4"/>
      <c r="H336" s="4">
        <f t="shared" ref="H336:I336" si="460">SUM(H337+H349+H382)</f>
        <v>34000</v>
      </c>
      <c r="I336" s="4">
        <f t="shared" si="460"/>
        <v>0</v>
      </c>
      <c r="J336" s="199">
        <f t="shared" si="452"/>
        <v>34000</v>
      </c>
      <c r="K336" s="4">
        <f t="shared" ref="K336:S336" si="461">SUM(K337+K349+K382)</f>
        <v>465420</v>
      </c>
      <c r="L336" s="4">
        <f t="shared" si="461"/>
        <v>14000</v>
      </c>
      <c r="M336" s="4">
        <f t="shared" si="461"/>
        <v>49500</v>
      </c>
      <c r="N336" s="4">
        <f t="shared" si="461"/>
        <v>30000</v>
      </c>
      <c r="O336" s="4">
        <f t="shared" si="461"/>
        <v>85550</v>
      </c>
      <c r="P336" s="4">
        <f t="shared" si="461"/>
        <v>16000</v>
      </c>
      <c r="Q336" s="4">
        <f t="shared" si="461"/>
        <v>0</v>
      </c>
      <c r="R336" s="4">
        <f t="shared" si="461"/>
        <v>0</v>
      </c>
      <c r="S336" s="4">
        <f t="shared" si="461"/>
        <v>80000</v>
      </c>
      <c r="T336" s="199">
        <f t="shared" ref="T336:T399" si="462">SUM(K336:S336)</f>
        <v>740470</v>
      </c>
      <c r="U336" s="199">
        <f t="shared" si="454"/>
        <v>774470</v>
      </c>
      <c r="V336" s="4">
        <f t="shared" ref="V336" si="463">SUM(V337+V349+V382)</f>
        <v>0</v>
      </c>
      <c r="W336" s="199">
        <f t="shared" si="456"/>
        <v>774470</v>
      </c>
      <c r="X336" s="4">
        <f t="shared" ref="X336" si="464">SUM(X337+X349+X382)</f>
        <v>789659.4</v>
      </c>
      <c r="Y336" s="4">
        <f>+Y337+Y349</f>
        <v>789810.4</v>
      </c>
      <c r="AA336" s="292">
        <f t="shared" si="458"/>
        <v>774470</v>
      </c>
    </row>
    <row r="337" spans="1:27" s="7" customFormat="1" x14ac:dyDescent="0.25">
      <c r="B337" s="6">
        <v>31</v>
      </c>
      <c r="D337" s="4">
        <f t="shared" ref="D337:E337" si="465">SUM(D338+D343+D345)</f>
        <v>0</v>
      </c>
      <c r="E337" s="4">
        <f t="shared" si="465"/>
        <v>0</v>
      </c>
      <c r="F337" s="199">
        <f t="shared" si="450"/>
        <v>25000</v>
      </c>
      <c r="G337" s="4"/>
      <c r="H337" s="4">
        <f t="shared" ref="H337:I337" si="466">SUM(H338+H343+H345)</f>
        <v>0</v>
      </c>
      <c r="I337" s="4">
        <f t="shared" si="466"/>
        <v>0</v>
      </c>
      <c r="J337" s="199">
        <f t="shared" si="452"/>
        <v>0</v>
      </c>
      <c r="K337" s="4">
        <f t="shared" ref="K337:S337" si="467">SUM(K338+K343+K345)</f>
        <v>0</v>
      </c>
      <c r="L337" s="4">
        <f t="shared" si="467"/>
        <v>0</v>
      </c>
      <c r="M337" s="4">
        <f t="shared" si="467"/>
        <v>11000</v>
      </c>
      <c r="N337" s="4">
        <f t="shared" si="467"/>
        <v>0</v>
      </c>
      <c r="O337" s="4">
        <f t="shared" si="467"/>
        <v>14000</v>
      </c>
      <c r="P337" s="4">
        <f t="shared" si="467"/>
        <v>0</v>
      </c>
      <c r="Q337" s="4">
        <f t="shared" si="467"/>
        <v>0</v>
      </c>
      <c r="R337" s="4">
        <f t="shared" si="467"/>
        <v>0</v>
      </c>
      <c r="S337" s="4">
        <f t="shared" si="467"/>
        <v>0</v>
      </c>
      <c r="T337" s="199">
        <f t="shared" si="462"/>
        <v>25000</v>
      </c>
      <c r="U337" s="199">
        <f t="shared" si="454"/>
        <v>25000</v>
      </c>
      <c r="V337" s="4">
        <f t="shared" ref="V337" si="468">SUM(V338+V343+V345)</f>
        <v>0</v>
      </c>
      <c r="W337" s="199">
        <f t="shared" si="456"/>
        <v>25000</v>
      </c>
      <c r="X337" s="4">
        <f>+W337*100.8%</f>
        <v>25200</v>
      </c>
      <c r="Y337" s="4">
        <v>25351</v>
      </c>
      <c r="AA337" s="292">
        <f t="shared" si="458"/>
        <v>25000</v>
      </c>
    </row>
    <row r="338" spans="1:27" s="7" customFormat="1" x14ac:dyDescent="0.25">
      <c r="B338" s="6">
        <v>311</v>
      </c>
      <c r="D338" s="4">
        <f t="shared" ref="D338:E338" si="469">SUM(D339+D340+D341+D342)</f>
        <v>0</v>
      </c>
      <c r="E338" s="4">
        <f t="shared" si="469"/>
        <v>0</v>
      </c>
      <c r="F338" s="199">
        <f t="shared" si="450"/>
        <v>21000</v>
      </c>
      <c r="G338" s="4"/>
      <c r="H338" s="4">
        <f t="shared" ref="H338:I338" si="470">SUM(H339+H340+H341+H342)</f>
        <v>0</v>
      </c>
      <c r="I338" s="4">
        <f t="shared" si="470"/>
        <v>0</v>
      </c>
      <c r="J338" s="199">
        <f t="shared" si="452"/>
        <v>0</v>
      </c>
      <c r="K338" s="4">
        <f t="shared" ref="K338:S338" si="471">SUM(K339+K340+K341+K342)</f>
        <v>0</v>
      </c>
      <c r="L338" s="4">
        <f t="shared" si="471"/>
        <v>0</v>
      </c>
      <c r="M338" s="4">
        <f t="shared" si="471"/>
        <v>9000</v>
      </c>
      <c r="N338" s="4">
        <f t="shared" si="471"/>
        <v>0</v>
      </c>
      <c r="O338" s="4">
        <f t="shared" si="471"/>
        <v>12000</v>
      </c>
      <c r="P338" s="4">
        <f t="shared" si="471"/>
        <v>0</v>
      </c>
      <c r="Q338" s="4">
        <f t="shared" si="471"/>
        <v>0</v>
      </c>
      <c r="R338" s="4">
        <f t="shared" si="471"/>
        <v>0</v>
      </c>
      <c r="S338" s="4">
        <f t="shared" si="471"/>
        <v>0</v>
      </c>
      <c r="T338" s="199">
        <f t="shared" si="462"/>
        <v>21000</v>
      </c>
      <c r="U338" s="199">
        <f t="shared" si="454"/>
        <v>21000</v>
      </c>
      <c r="V338" s="4">
        <f t="shared" ref="V338" si="472">SUM(V339+V340+V341+V342)</f>
        <v>0</v>
      </c>
      <c r="W338" s="199">
        <f t="shared" si="456"/>
        <v>21000</v>
      </c>
      <c r="X338" s="4">
        <f t="shared" ref="X338:Y338" si="473">SUM(X339+X340+X341+X342)</f>
        <v>0</v>
      </c>
      <c r="Y338" s="4">
        <f t="shared" si="473"/>
        <v>0</v>
      </c>
      <c r="AA338" s="292">
        <f t="shared" si="458"/>
        <v>21000</v>
      </c>
    </row>
    <row r="339" spans="1:27" s="200" customFormat="1" x14ac:dyDescent="0.25">
      <c r="A339" s="195"/>
      <c r="B339" s="196" t="s">
        <v>0</v>
      </c>
      <c r="C339" s="197" t="s">
        <v>1</v>
      </c>
      <c r="D339" s="198"/>
      <c r="E339" s="198"/>
      <c r="F339" s="199">
        <f t="shared" ref="F339" si="474">SUM(H339:S339)</f>
        <v>21000</v>
      </c>
      <c r="G339" s="199"/>
      <c r="H339" s="198"/>
      <c r="I339" s="198"/>
      <c r="J339" s="199">
        <f t="shared" si="452"/>
        <v>0</v>
      </c>
      <c r="K339" s="198"/>
      <c r="L339" s="198"/>
      <c r="M339" s="198">
        <v>9000</v>
      </c>
      <c r="N339" s="198"/>
      <c r="O339" s="198">
        <v>12000</v>
      </c>
      <c r="P339" s="198"/>
      <c r="Q339" s="198"/>
      <c r="R339" s="198"/>
      <c r="S339" s="198"/>
      <c r="T339" s="199">
        <f t="shared" si="462"/>
        <v>21000</v>
      </c>
      <c r="U339" s="199">
        <f t="shared" si="454"/>
        <v>21000</v>
      </c>
      <c r="V339" s="198"/>
      <c r="W339" s="199">
        <f t="shared" si="456"/>
        <v>21000</v>
      </c>
      <c r="X339" s="198"/>
      <c r="Y339" s="198"/>
      <c r="AA339" s="292">
        <f t="shared" si="458"/>
        <v>21000</v>
      </c>
    </row>
    <row r="340" spans="1:27" s="200" customFormat="1" hidden="1" x14ac:dyDescent="0.25">
      <c r="A340" s="195"/>
      <c r="B340" s="196" t="s">
        <v>2</v>
      </c>
      <c r="C340" s="197" t="s">
        <v>3</v>
      </c>
      <c r="D340" s="198"/>
      <c r="E340" s="198"/>
      <c r="F340" s="199">
        <f t="shared" ref="F340:F394" si="475">SUM(H340:S340)</f>
        <v>0</v>
      </c>
      <c r="G340" s="199"/>
      <c r="H340" s="198"/>
      <c r="I340" s="198"/>
      <c r="J340" s="199">
        <f t="shared" si="452"/>
        <v>0</v>
      </c>
      <c r="K340" s="198"/>
      <c r="L340" s="198"/>
      <c r="M340" s="198"/>
      <c r="N340" s="198"/>
      <c r="O340" s="198"/>
      <c r="P340" s="198"/>
      <c r="Q340" s="198"/>
      <c r="R340" s="198"/>
      <c r="S340" s="198"/>
      <c r="T340" s="199">
        <f t="shared" si="462"/>
        <v>0</v>
      </c>
      <c r="U340" s="199">
        <f t="shared" si="454"/>
        <v>0</v>
      </c>
      <c r="V340" s="198"/>
      <c r="W340" s="199">
        <f t="shared" si="456"/>
        <v>0</v>
      </c>
      <c r="X340" s="198"/>
      <c r="Y340" s="198"/>
      <c r="AA340" s="292">
        <f t="shared" si="458"/>
        <v>0</v>
      </c>
    </row>
    <row r="341" spans="1:27" s="200" customFormat="1" hidden="1" x14ac:dyDescent="0.25">
      <c r="A341" s="195"/>
      <c r="B341" s="196" t="s">
        <v>4</v>
      </c>
      <c r="C341" s="197" t="s">
        <v>5</v>
      </c>
      <c r="D341" s="198"/>
      <c r="E341" s="198"/>
      <c r="F341" s="199">
        <f t="shared" si="475"/>
        <v>0</v>
      </c>
      <c r="G341" s="199"/>
      <c r="H341" s="198"/>
      <c r="I341" s="198"/>
      <c r="J341" s="199">
        <f t="shared" si="452"/>
        <v>0</v>
      </c>
      <c r="K341" s="198"/>
      <c r="L341" s="198"/>
      <c r="M341" s="198"/>
      <c r="N341" s="198"/>
      <c r="O341" s="198"/>
      <c r="P341" s="198"/>
      <c r="Q341" s="198"/>
      <c r="R341" s="198"/>
      <c r="S341" s="198"/>
      <c r="T341" s="199">
        <f t="shared" si="462"/>
        <v>0</v>
      </c>
      <c r="U341" s="199">
        <f t="shared" si="454"/>
        <v>0</v>
      </c>
      <c r="V341" s="198"/>
      <c r="W341" s="199">
        <f t="shared" si="456"/>
        <v>0</v>
      </c>
      <c r="X341" s="198"/>
      <c r="Y341" s="198"/>
      <c r="AA341" s="292">
        <f t="shared" si="458"/>
        <v>0</v>
      </c>
    </row>
    <row r="342" spans="1:27" s="200" customFormat="1" hidden="1" x14ac:dyDescent="0.25">
      <c r="A342" s="195"/>
      <c r="B342" s="196" t="s">
        <v>6</v>
      </c>
      <c r="C342" s="197" t="s">
        <v>7</v>
      </c>
      <c r="D342" s="198"/>
      <c r="E342" s="198"/>
      <c r="F342" s="199">
        <f t="shared" si="475"/>
        <v>0</v>
      </c>
      <c r="G342" s="199"/>
      <c r="H342" s="198"/>
      <c r="I342" s="198"/>
      <c r="J342" s="199">
        <f t="shared" si="452"/>
        <v>0</v>
      </c>
      <c r="K342" s="198"/>
      <c r="L342" s="198"/>
      <c r="M342" s="198"/>
      <c r="N342" s="198"/>
      <c r="O342" s="198"/>
      <c r="P342" s="198"/>
      <c r="Q342" s="198"/>
      <c r="R342" s="198"/>
      <c r="S342" s="198"/>
      <c r="T342" s="199">
        <f t="shared" si="462"/>
        <v>0</v>
      </c>
      <c r="U342" s="199">
        <f t="shared" si="454"/>
        <v>0</v>
      </c>
      <c r="V342" s="198"/>
      <c r="W342" s="199">
        <f t="shared" si="456"/>
        <v>0</v>
      </c>
      <c r="X342" s="198"/>
      <c r="Y342" s="198"/>
      <c r="AA342" s="292">
        <f t="shared" si="458"/>
        <v>0</v>
      </c>
    </row>
    <row r="343" spans="1:27" s="190" customFormat="1" hidden="1" x14ac:dyDescent="0.25">
      <c r="A343" s="187"/>
      <c r="B343" s="187">
        <v>312</v>
      </c>
      <c r="C343" s="188"/>
      <c r="D343" s="189">
        <f>SUM(D344)</f>
        <v>0</v>
      </c>
      <c r="E343" s="189">
        <f t="shared" ref="E343:V343" si="476">SUM(E344)</f>
        <v>0</v>
      </c>
      <c r="F343" s="199">
        <f t="shared" si="475"/>
        <v>0</v>
      </c>
      <c r="G343" s="189"/>
      <c r="H343" s="189">
        <f t="shared" si="476"/>
        <v>0</v>
      </c>
      <c r="I343" s="189">
        <f t="shared" si="476"/>
        <v>0</v>
      </c>
      <c r="J343" s="199">
        <f t="shared" si="452"/>
        <v>0</v>
      </c>
      <c r="K343" s="189">
        <f t="shared" si="476"/>
        <v>0</v>
      </c>
      <c r="L343" s="189">
        <f t="shared" si="476"/>
        <v>0</v>
      </c>
      <c r="M343" s="189">
        <f t="shared" si="476"/>
        <v>0</v>
      </c>
      <c r="N343" s="189">
        <f t="shared" si="476"/>
        <v>0</v>
      </c>
      <c r="O343" s="189">
        <f t="shared" si="476"/>
        <v>0</v>
      </c>
      <c r="P343" s="189">
        <f t="shared" si="476"/>
        <v>0</v>
      </c>
      <c r="Q343" s="189">
        <f t="shared" si="476"/>
        <v>0</v>
      </c>
      <c r="R343" s="189">
        <f t="shared" si="476"/>
        <v>0</v>
      </c>
      <c r="S343" s="189">
        <f t="shared" si="476"/>
        <v>0</v>
      </c>
      <c r="T343" s="199">
        <f t="shared" si="462"/>
        <v>0</v>
      </c>
      <c r="U343" s="199">
        <f t="shared" si="454"/>
        <v>0</v>
      </c>
      <c r="V343" s="189">
        <f t="shared" si="476"/>
        <v>0</v>
      </c>
      <c r="W343" s="199">
        <f t="shared" si="456"/>
        <v>0</v>
      </c>
      <c r="X343" s="189">
        <f t="shared" ref="X343:Y343" si="477">SUM(X344)</f>
        <v>0</v>
      </c>
      <c r="Y343" s="189">
        <f t="shared" si="477"/>
        <v>0</v>
      </c>
      <c r="AA343" s="292">
        <f t="shared" si="458"/>
        <v>0</v>
      </c>
    </row>
    <row r="344" spans="1:27" s="200" customFormat="1" hidden="1" x14ac:dyDescent="0.25">
      <c r="A344" s="195"/>
      <c r="B344" s="196" t="s">
        <v>8</v>
      </c>
      <c r="C344" s="197" t="s">
        <v>9</v>
      </c>
      <c r="D344" s="198"/>
      <c r="E344" s="198"/>
      <c r="F344" s="199">
        <f t="shared" si="475"/>
        <v>0</v>
      </c>
      <c r="G344" s="199"/>
      <c r="H344" s="198"/>
      <c r="I344" s="198"/>
      <c r="J344" s="199">
        <f t="shared" si="452"/>
        <v>0</v>
      </c>
      <c r="K344" s="198"/>
      <c r="L344" s="198"/>
      <c r="M344" s="198"/>
      <c r="N344" s="198"/>
      <c r="O344" s="198"/>
      <c r="P344" s="198"/>
      <c r="Q344" s="198"/>
      <c r="R344" s="198"/>
      <c r="S344" s="198"/>
      <c r="T344" s="199">
        <f t="shared" si="462"/>
        <v>0</v>
      </c>
      <c r="U344" s="199">
        <f t="shared" si="454"/>
        <v>0</v>
      </c>
      <c r="V344" s="198"/>
      <c r="W344" s="199">
        <f t="shared" si="456"/>
        <v>0</v>
      </c>
      <c r="X344" s="198"/>
      <c r="Y344" s="198"/>
      <c r="AA344" s="292">
        <f t="shared" si="458"/>
        <v>0</v>
      </c>
    </row>
    <row r="345" spans="1:27" s="190" customFormat="1" x14ac:dyDescent="0.25">
      <c r="A345" s="187"/>
      <c r="B345" s="187">
        <v>313</v>
      </c>
      <c r="C345" s="188"/>
      <c r="D345" s="189">
        <f t="shared" ref="D345:E345" si="478">SUM(D346+D347+D348)</f>
        <v>0</v>
      </c>
      <c r="E345" s="189">
        <f t="shared" si="478"/>
        <v>0</v>
      </c>
      <c r="F345" s="199">
        <f t="shared" si="475"/>
        <v>4000</v>
      </c>
      <c r="G345" s="189"/>
      <c r="H345" s="189">
        <f t="shared" ref="H345:I345" si="479">SUM(H346+H347+H348)</f>
        <v>0</v>
      </c>
      <c r="I345" s="189">
        <f t="shared" si="479"/>
        <v>0</v>
      </c>
      <c r="J345" s="199">
        <f t="shared" si="452"/>
        <v>0</v>
      </c>
      <c r="K345" s="189">
        <f t="shared" ref="K345:S345" si="480">SUM(K346+K347+K348)</f>
        <v>0</v>
      </c>
      <c r="L345" s="189">
        <f t="shared" si="480"/>
        <v>0</v>
      </c>
      <c r="M345" s="189">
        <f t="shared" si="480"/>
        <v>2000</v>
      </c>
      <c r="N345" s="189">
        <f t="shared" si="480"/>
        <v>0</v>
      </c>
      <c r="O345" s="189">
        <f t="shared" si="480"/>
        <v>2000</v>
      </c>
      <c r="P345" s="189">
        <f t="shared" si="480"/>
        <v>0</v>
      </c>
      <c r="Q345" s="189">
        <f t="shared" si="480"/>
        <v>0</v>
      </c>
      <c r="R345" s="189">
        <f t="shared" si="480"/>
        <v>0</v>
      </c>
      <c r="S345" s="189">
        <f t="shared" si="480"/>
        <v>0</v>
      </c>
      <c r="T345" s="199">
        <f t="shared" si="462"/>
        <v>4000</v>
      </c>
      <c r="U345" s="199">
        <f t="shared" si="454"/>
        <v>4000</v>
      </c>
      <c r="V345" s="189">
        <f t="shared" ref="V345" si="481">SUM(V346+V347+V348)</f>
        <v>0</v>
      </c>
      <c r="W345" s="199">
        <f t="shared" si="456"/>
        <v>4000</v>
      </c>
      <c r="X345" s="189">
        <f t="shared" ref="X345:Y345" si="482">SUM(X346+X347+X348)</f>
        <v>0</v>
      </c>
      <c r="Y345" s="189">
        <f t="shared" si="482"/>
        <v>0</v>
      </c>
      <c r="AA345" s="292">
        <f t="shared" si="458"/>
        <v>4000</v>
      </c>
    </row>
    <row r="346" spans="1:27" s="200" customFormat="1" x14ac:dyDescent="0.25">
      <c r="A346" s="195"/>
      <c r="B346" s="196" t="s">
        <v>10</v>
      </c>
      <c r="C346" s="197" t="s">
        <v>11</v>
      </c>
      <c r="D346" s="198"/>
      <c r="E346" s="198"/>
      <c r="F346" s="199">
        <f t="shared" si="475"/>
        <v>0</v>
      </c>
      <c r="G346" s="199"/>
      <c r="H346" s="198"/>
      <c r="I346" s="198"/>
      <c r="J346" s="199">
        <f t="shared" si="452"/>
        <v>0</v>
      </c>
      <c r="K346" s="198"/>
      <c r="L346" s="198"/>
      <c r="M346" s="198"/>
      <c r="N346" s="198"/>
      <c r="O346" s="198"/>
      <c r="P346" s="198"/>
      <c r="Q346" s="198"/>
      <c r="R346" s="198"/>
      <c r="S346" s="198"/>
      <c r="T346" s="199">
        <f t="shared" si="462"/>
        <v>0</v>
      </c>
      <c r="U346" s="199">
        <f t="shared" si="454"/>
        <v>0</v>
      </c>
      <c r="V346" s="198"/>
      <c r="W346" s="199">
        <f t="shared" si="456"/>
        <v>0</v>
      </c>
      <c r="X346" s="198"/>
      <c r="Y346" s="198"/>
      <c r="AA346" s="292">
        <f t="shared" si="458"/>
        <v>0</v>
      </c>
    </row>
    <row r="347" spans="1:27" s="200" customFormat="1" x14ac:dyDescent="0.25">
      <c r="A347" s="195"/>
      <c r="B347" s="196" t="s">
        <v>12</v>
      </c>
      <c r="C347" s="197" t="s">
        <v>13</v>
      </c>
      <c r="D347" s="198"/>
      <c r="E347" s="198"/>
      <c r="F347" s="199">
        <f t="shared" si="475"/>
        <v>3200</v>
      </c>
      <c r="G347" s="199"/>
      <c r="H347" s="198"/>
      <c r="I347" s="198"/>
      <c r="J347" s="199">
        <f t="shared" si="452"/>
        <v>0</v>
      </c>
      <c r="K347" s="198"/>
      <c r="L347" s="198"/>
      <c r="M347" s="198">
        <v>1500</v>
      </c>
      <c r="N347" s="198"/>
      <c r="O347" s="198">
        <v>1700</v>
      </c>
      <c r="P347" s="198"/>
      <c r="Q347" s="198"/>
      <c r="R347" s="198"/>
      <c r="S347" s="198"/>
      <c r="T347" s="199">
        <f t="shared" si="462"/>
        <v>3200</v>
      </c>
      <c r="U347" s="199">
        <f t="shared" si="454"/>
        <v>3200</v>
      </c>
      <c r="V347" s="198"/>
      <c r="W347" s="199">
        <f t="shared" si="456"/>
        <v>3200</v>
      </c>
      <c r="X347" s="198"/>
      <c r="Y347" s="198"/>
      <c r="AA347" s="292">
        <f t="shared" si="458"/>
        <v>3200</v>
      </c>
    </row>
    <row r="348" spans="1:27" s="200" customFormat="1" ht="12.75" customHeight="1" x14ac:dyDescent="0.25">
      <c r="A348" s="195"/>
      <c r="B348" s="196" t="s">
        <v>14</v>
      </c>
      <c r="C348" s="197" t="s">
        <v>15</v>
      </c>
      <c r="D348" s="198"/>
      <c r="E348" s="198"/>
      <c r="F348" s="199">
        <f t="shared" si="475"/>
        <v>800</v>
      </c>
      <c r="G348" s="199"/>
      <c r="H348" s="198"/>
      <c r="I348" s="198"/>
      <c r="J348" s="199">
        <f t="shared" si="452"/>
        <v>0</v>
      </c>
      <c r="K348" s="198"/>
      <c r="L348" s="198"/>
      <c r="M348" s="198">
        <v>500</v>
      </c>
      <c r="N348" s="198"/>
      <c r="O348" s="198">
        <v>300</v>
      </c>
      <c r="P348" s="198"/>
      <c r="Q348" s="198"/>
      <c r="R348" s="198"/>
      <c r="S348" s="198"/>
      <c r="T348" s="199">
        <f t="shared" si="462"/>
        <v>800</v>
      </c>
      <c r="U348" s="199">
        <f t="shared" si="454"/>
        <v>800</v>
      </c>
      <c r="V348" s="198"/>
      <c r="W348" s="199">
        <f t="shared" si="456"/>
        <v>800</v>
      </c>
      <c r="X348" s="198"/>
      <c r="Y348" s="198"/>
      <c r="AA348" s="292">
        <f t="shared" si="458"/>
        <v>800</v>
      </c>
    </row>
    <row r="349" spans="1:27" s="190" customFormat="1" ht="12.75" customHeight="1" x14ac:dyDescent="0.25">
      <c r="A349" s="187"/>
      <c r="B349" s="187">
        <v>32</v>
      </c>
      <c r="C349" s="188"/>
      <c r="D349" s="189">
        <f t="shared" ref="D349:E349" si="483">SUM(D350+D355+D362+D372+D374)</f>
        <v>0</v>
      </c>
      <c r="E349" s="189">
        <f t="shared" si="483"/>
        <v>0</v>
      </c>
      <c r="F349" s="199">
        <f t="shared" si="475"/>
        <v>783470</v>
      </c>
      <c r="G349" s="189"/>
      <c r="H349" s="189">
        <f t="shared" ref="H349:I349" si="484">SUM(H350+H355+H362+H372+H374)</f>
        <v>34000</v>
      </c>
      <c r="I349" s="189">
        <f t="shared" si="484"/>
        <v>0</v>
      </c>
      <c r="J349" s="199">
        <f t="shared" si="452"/>
        <v>34000</v>
      </c>
      <c r="K349" s="189">
        <f t="shared" ref="K349:S349" si="485">SUM(K350+K355+K362+K372+K374)</f>
        <v>465420</v>
      </c>
      <c r="L349" s="189">
        <f t="shared" si="485"/>
        <v>14000</v>
      </c>
      <c r="M349" s="189">
        <f t="shared" si="485"/>
        <v>38500</v>
      </c>
      <c r="N349" s="189">
        <f t="shared" si="485"/>
        <v>30000</v>
      </c>
      <c r="O349" s="189">
        <f t="shared" si="485"/>
        <v>71550</v>
      </c>
      <c r="P349" s="189">
        <f t="shared" si="485"/>
        <v>16000</v>
      </c>
      <c r="Q349" s="189">
        <f t="shared" si="485"/>
        <v>0</v>
      </c>
      <c r="R349" s="189">
        <f t="shared" si="485"/>
        <v>0</v>
      </c>
      <c r="S349" s="189">
        <f t="shared" si="485"/>
        <v>80000</v>
      </c>
      <c r="T349" s="199">
        <f t="shared" si="462"/>
        <v>715470</v>
      </c>
      <c r="U349" s="199">
        <f t="shared" si="454"/>
        <v>749470</v>
      </c>
      <c r="V349" s="189">
        <f t="shared" ref="V349" si="486">SUM(V350+V355+V362+V372+V374)</f>
        <v>0</v>
      </c>
      <c r="W349" s="199">
        <f t="shared" si="456"/>
        <v>749470</v>
      </c>
      <c r="X349" s="189">
        <f>+W349*102%</f>
        <v>764459.4</v>
      </c>
      <c r="Y349" s="189">
        <f>+X349</f>
        <v>764459.4</v>
      </c>
      <c r="AA349" s="292">
        <f t="shared" si="458"/>
        <v>749470</v>
      </c>
    </row>
    <row r="350" spans="1:27" s="190" customFormat="1" ht="12.75" customHeight="1" x14ac:dyDescent="0.25">
      <c r="A350" s="187"/>
      <c r="B350" s="187">
        <v>321</v>
      </c>
      <c r="C350" s="188"/>
      <c r="D350" s="189">
        <f t="shared" ref="D350:E350" si="487">SUM(D351+D352+D353+D354)</f>
        <v>0</v>
      </c>
      <c r="E350" s="189">
        <f t="shared" si="487"/>
        <v>0</v>
      </c>
      <c r="F350" s="199">
        <f t="shared" si="475"/>
        <v>70820</v>
      </c>
      <c r="G350" s="189"/>
      <c r="H350" s="189">
        <f t="shared" ref="H350:I350" si="488">SUM(H351+H352+H353+H354)</f>
        <v>3500</v>
      </c>
      <c r="I350" s="189">
        <f t="shared" si="488"/>
        <v>0</v>
      </c>
      <c r="J350" s="199">
        <f t="shared" si="452"/>
        <v>3500</v>
      </c>
      <c r="K350" s="189">
        <f t="shared" ref="K350:S350" si="489">SUM(K351+K352+K353+K354)</f>
        <v>7820</v>
      </c>
      <c r="L350" s="189">
        <f t="shared" si="489"/>
        <v>0</v>
      </c>
      <c r="M350" s="189">
        <f t="shared" si="489"/>
        <v>0</v>
      </c>
      <c r="N350" s="189">
        <f t="shared" si="489"/>
        <v>15000</v>
      </c>
      <c r="O350" s="189">
        <f t="shared" si="489"/>
        <v>17000</v>
      </c>
      <c r="P350" s="189">
        <f t="shared" si="489"/>
        <v>0</v>
      </c>
      <c r="Q350" s="189">
        <f t="shared" si="489"/>
        <v>0</v>
      </c>
      <c r="R350" s="189">
        <f t="shared" si="489"/>
        <v>0</v>
      </c>
      <c r="S350" s="189">
        <f t="shared" si="489"/>
        <v>24000</v>
      </c>
      <c r="T350" s="199">
        <f t="shared" si="462"/>
        <v>63820</v>
      </c>
      <c r="U350" s="199">
        <f t="shared" si="454"/>
        <v>67320</v>
      </c>
      <c r="V350" s="189">
        <f t="shared" ref="V350" si="490">SUM(V351+V352+V353+V354)</f>
        <v>0</v>
      </c>
      <c r="W350" s="199">
        <f t="shared" si="456"/>
        <v>67320</v>
      </c>
      <c r="X350" s="189">
        <f t="shared" ref="X350:Y350" si="491">SUM(X351+X352+X353+X354)</f>
        <v>0</v>
      </c>
      <c r="Y350" s="189">
        <f t="shared" si="491"/>
        <v>0</v>
      </c>
      <c r="AA350" s="292">
        <f t="shared" si="458"/>
        <v>67320</v>
      </c>
    </row>
    <row r="351" spans="1:27" s="200" customFormat="1" x14ac:dyDescent="0.25">
      <c r="A351" s="195"/>
      <c r="B351" s="196" t="s">
        <v>16</v>
      </c>
      <c r="C351" s="197" t="s">
        <v>17</v>
      </c>
      <c r="D351" s="198"/>
      <c r="E351" s="198"/>
      <c r="F351" s="199">
        <f t="shared" si="475"/>
        <v>53620</v>
      </c>
      <c r="G351" s="199"/>
      <c r="H351" s="198">
        <v>3400</v>
      </c>
      <c r="I351" s="198"/>
      <c r="J351" s="199">
        <f t="shared" si="452"/>
        <v>3400</v>
      </c>
      <c r="K351" s="198">
        <v>7820</v>
      </c>
      <c r="L351" s="198"/>
      <c r="M351" s="198"/>
      <c r="N351" s="198">
        <v>10000</v>
      </c>
      <c r="O351" s="198">
        <v>8000</v>
      </c>
      <c r="P351" s="198"/>
      <c r="Q351" s="198"/>
      <c r="R351" s="198"/>
      <c r="S351" s="198">
        <v>21000</v>
      </c>
      <c r="T351" s="199">
        <f t="shared" si="462"/>
        <v>46820</v>
      </c>
      <c r="U351" s="199">
        <f t="shared" si="454"/>
        <v>50220</v>
      </c>
      <c r="V351" s="198"/>
      <c r="W351" s="199">
        <f t="shared" si="456"/>
        <v>50220</v>
      </c>
      <c r="X351" s="198"/>
      <c r="Y351" s="198"/>
      <c r="AA351" s="292">
        <f t="shared" si="458"/>
        <v>50220</v>
      </c>
    </row>
    <row r="352" spans="1:27" s="200" customFormat="1" x14ac:dyDescent="0.25">
      <c r="A352" s="195"/>
      <c r="B352" s="196" t="s">
        <v>18</v>
      </c>
      <c r="C352" s="197" t="s">
        <v>19</v>
      </c>
      <c r="D352" s="198"/>
      <c r="E352" s="198"/>
      <c r="F352" s="199">
        <f t="shared" si="475"/>
        <v>5000</v>
      </c>
      <c r="G352" s="199"/>
      <c r="H352" s="198"/>
      <c r="I352" s="198"/>
      <c r="J352" s="199">
        <f t="shared" si="452"/>
        <v>0</v>
      </c>
      <c r="K352" s="198"/>
      <c r="L352" s="198"/>
      <c r="M352" s="198"/>
      <c r="N352" s="198"/>
      <c r="O352" s="198">
        <v>5000</v>
      </c>
      <c r="P352" s="198"/>
      <c r="Q352" s="198"/>
      <c r="R352" s="198"/>
      <c r="S352" s="198"/>
      <c r="T352" s="199">
        <f t="shared" si="462"/>
        <v>5000</v>
      </c>
      <c r="U352" s="199">
        <f t="shared" si="454"/>
        <v>5000</v>
      </c>
      <c r="V352" s="198"/>
      <c r="W352" s="199">
        <f t="shared" si="456"/>
        <v>5000</v>
      </c>
      <c r="X352" s="198"/>
      <c r="Y352" s="198"/>
      <c r="AA352" s="292">
        <f t="shared" si="458"/>
        <v>5000</v>
      </c>
    </row>
    <row r="353" spans="1:27" s="200" customFormat="1" x14ac:dyDescent="0.25">
      <c r="A353" s="195"/>
      <c r="B353" s="196" t="s">
        <v>20</v>
      </c>
      <c r="C353" s="197" t="s">
        <v>21</v>
      </c>
      <c r="D353" s="198"/>
      <c r="E353" s="198"/>
      <c r="F353" s="199">
        <f t="shared" si="475"/>
        <v>0</v>
      </c>
      <c r="G353" s="199"/>
      <c r="H353" s="198"/>
      <c r="I353" s="198"/>
      <c r="J353" s="199">
        <f t="shared" si="452"/>
        <v>0</v>
      </c>
      <c r="K353" s="198"/>
      <c r="L353" s="198"/>
      <c r="M353" s="198"/>
      <c r="N353" s="198"/>
      <c r="O353" s="198"/>
      <c r="P353" s="198"/>
      <c r="Q353" s="198"/>
      <c r="R353" s="198"/>
      <c r="S353" s="198"/>
      <c r="T353" s="199">
        <f t="shared" si="462"/>
        <v>0</v>
      </c>
      <c r="U353" s="199">
        <f t="shared" si="454"/>
        <v>0</v>
      </c>
      <c r="V353" s="198"/>
      <c r="W353" s="199">
        <f t="shared" si="456"/>
        <v>0</v>
      </c>
      <c r="X353" s="198"/>
      <c r="Y353" s="198"/>
      <c r="AA353" s="292">
        <f t="shared" si="458"/>
        <v>0</v>
      </c>
    </row>
    <row r="354" spans="1:27" s="200" customFormat="1" x14ac:dyDescent="0.25">
      <c r="A354" s="195"/>
      <c r="B354" s="195">
        <v>3214</v>
      </c>
      <c r="C354" s="197" t="s">
        <v>22</v>
      </c>
      <c r="D354" s="198"/>
      <c r="E354" s="198"/>
      <c r="F354" s="199">
        <f t="shared" si="475"/>
        <v>12200</v>
      </c>
      <c r="G354" s="199"/>
      <c r="H354" s="198">
        <v>100</v>
      </c>
      <c r="I354" s="198"/>
      <c r="J354" s="199">
        <f t="shared" si="452"/>
        <v>100</v>
      </c>
      <c r="K354" s="198"/>
      <c r="L354" s="198"/>
      <c r="M354" s="198"/>
      <c r="N354" s="198">
        <v>5000</v>
      </c>
      <c r="O354" s="198">
        <v>4000</v>
      </c>
      <c r="P354" s="198"/>
      <c r="Q354" s="198"/>
      <c r="R354" s="198"/>
      <c r="S354" s="198">
        <v>3000</v>
      </c>
      <c r="T354" s="199">
        <f t="shared" si="462"/>
        <v>12000</v>
      </c>
      <c r="U354" s="199">
        <f t="shared" si="454"/>
        <v>12100</v>
      </c>
      <c r="V354" s="198"/>
      <c r="W354" s="199">
        <f t="shared" si="456"/>
        <v>12100</v>
      </c>
      <c r="X354" s="198"/>
      <c r="Y354" s="198"/>
      <c r="AA354" s="292">
        <f t="shared" si="458"/>
        <v>12100</v>
      </c>
    </row>
    <row r="355" spans="1:27" s="190" customFormat="1" x14ac:dyDescent="0.25">
      <c r="A355" s="187"/>
      <c r="B355" s="187">
        <v>322</v>
      </c>
      <c r="C355" s="188"/>
      <c r="D355" s="189">
        <f t="shared" ref="D355:E355" si="492">SUM(D356+D357+D358+D359+D360+D361)</f>
        <v>0</v>
      </c>
      <c r="E355" s="189">
        <f t="shared" si="492"/>
        <v>0</v>
      </c>
      <c r="F355" s="199">
        <f t="shared" si="475"/>
        <v>497000</v>
      </c>
      <c r="G355" s="189"/>
      <c r="H355" s="189">
        <f t="shared" ref="H355:I355" si="493">SUM(H356+H357+H358+H359+H360+H361)</f>
        <v>2500</v>
      </c>
      <c r="I355" s="189">
        <f t="shared" si="493"/>
        <v>0</v>
      </c>
      <c r="J355" s="199">
        <f t="shared" si="452"/>
        <v>2500</v>
      </c>
      <c r="K355" s="189">
        <f t="shared" ref="K355:S355" si="494">SUM(K356+K357+K358+K359+K360+K361)</f>
        <v>432500</v>
      </c>
      <c r="L355" s="189">
        <f t="shared" si="494"/>
        <v>0</v>
      </c>
      <c r="M355" s="189">
        <f t="shared" si="494"/>
        <v>18000</v>
      </c>
      <c r="N355" s="189">
        <f t="shared" si="494"/>
        <v>5000</v>
      </c>
      <c r="O355" s="189">
        <f t="shared" si="494"/>
        <v>10000</v>
      </c>
      <c r="P355" s="189">
        <f t="shared" si="494"/>
        <v>12500</v>
      </c>
      <c r="Q355" s="189">
        <f t="shared" si="494"/>
        <v>0</v>
      </c>
      <c r="R355" s="189">
        <f t="shared" si="494"/>
        <v>0</v>
      </c>
      <c r="S355" s="189">
        <f t="shared" si="494"/>
        <v>14000</v>
      </c>
      <c r="T355" s="199">
        <f t="shared" si="462"/>
        <v>492000</v>
      </c>
      <c r="U355" s="199">
        <f t="shared" si="454"/>
        <v>494500</v>
      </c>
      <c r="V355" s="189">
        <f t="shared" ref="V355" si="495">SUM(V356+V357+V358+V359+V360+V361)</f>
        <v>0</v>
      </c>
      <c r="W355" s="199">
        <f t="shared" si="456"/>
        <v>494500</v>
      </c>
      <c r="X355" s="189">
        <f t="shared" ref="X355:Y355" si="496">SUM(X356+X357+X358+X359+X360+X361)</f>
        <v>0</v>
      </c>
      <c r="Y355" s="189">
        <f t="shared" si="496"/>
        <v>0</v>
      </c>
      <c r="AA355" s="292">
        <f t="shared" si="458"/>
        <v>494500</v>
      </c>
    </row>
    <row r="356" spans="1:27" s="200" customFormat="1" x14ac:dyDescent="0.25">
      <c r="A356" s="195"/>
      <c r="B356" s="196" t="s">
        <v>23</v>
      </c>
      <c r="C356" s="197" t="s">
        <v>24</v>
      </c>
      <c r="D356" s="198"/>
      <c r="E356" s="198"/>
      <c r="F356" s="199">
        <f t="shared" si="475"/>
        <v>23000</v>
      </c>
      <c r="G356" s="199"/>
      <c r="H356" s="198">
        <v>500</v>
      </c>
      <c r="I356" s="198"/>
      <c r="J356" s="199">
        <f t="shared" si="452"/>
        <v>500</v>
      </c>
      <c r="K356" s="198">
        <v>8000</v>
      </c>
      <c r="L356" s="198"/>
      <c r="M356" s="198">
        <v>5000</v>
      </c>
      <c r="N356" s="198"/>
      <c r="O356" s="198">
        <v>1000</v>
      </c>
      <c r="P356" s="198">
        <v>2000</v>
      </c>
      <c r="Q356" s="198"/>
      <c r="R356" s="198"/>
      <c r="S356" s="198">
        <v>6000</v>
      </c>
      <c r="T356" s="199">
        <f t="shared" si="462"/>
        <v>22000</v>
      </c>
      <c r="U356" s="199">
        <f t="shared" si="454"/>
        <v>22500</v>
      </c>
      <c r="V356" s="198"/>
      <c r="W356" s="199">
        <f t="shared" si="456"/>
        <v>22500</v>
      </c>
      <c r="X356" s="198"/>
      <c r="Y356" s="198"/>
      <c r="AA356" s="292">
        <f t="shared" si="458"/>
        <v>22500</v>
      </c>
    </row>
    <row r="357" spans="1:27" s="200" customFormat="1" x14ac:dyDescent="0.25">
      <c r="A357" s="195"/>
      <c r="B357" s="196" t="s">
        <v>25</v>
      </c>
      <c r="C357" s="197" t="s">
        <v>576</v>
      </c>
      <c r="D357" s="198"/>
      <c r="E357" s="198"/>
      <c r="F357" s="199">
        <f t="shared" si="475"/>
        <v>466000</v>
      </c>
      <c r="G357" s="199"/>
      <c r="H357" s="198">
        <v>2000</v>
      </c>
      <c r="I357" s="198"/>
      <c r="J357" s="199">
        <f t="shared" si="452"/>
        <v>2000</v>
      </c>
      <c r="K357" s="198">
        <v>421500</v>
      </c>
      <c r="L357" s="198"/>
      <c r="M357" s="198">
        <v>13000</v>
      </c>
      <c r="N357" s="198">
        <v>5000</v>
      </c>
      <c r="O357" s="198">
        <v>9000</v>
      </c>
      <c r="P357" s="198">
        <v>5500</v>
      </c>
      <c r="Q357" s="198"/>
      <c r="R357" s="198"/>
      <c r="S357" s="198">
        <v>8000</v>
      </c>
      <c r="T357" s="199">
        <f t="shared" si="462"/>
        <v>462000</v>
      </c>
      <c r="U357" s="199">
        <f t="shared" si="454"/>
        <v>464000</v>
      </c>
      <c r="V357" s="198"/>
      <c r="W357" s="199">
        <f t="shared" si="456"/>
        <v>464000</v>
      </c>
      <c r="X357" s="198"/>
      <c r="Y357" s="198"/>
      <c r="AA357" s="292">
        <f t="shared" si="458"/>
        <v>464000</v>
      </c>
    </row>
    <row r="358" spans="1:27" s="200" customFormat="1" x14ac:dyDescent="0.25">
      <c r="A358" s="195"/>
      <c r="B358" s="196" t="s">
        <v>27</v>
      </c>
      <c r="C358" s="197" t="s">
        <v>28</v>
      </c>
      <c r="D358" s="198"/>
      <c r="E358" s="198"/>
      <c r="F358" s="199">
        <f t="shared" si="475"/>
        <v>0</v>
      </c>
      <c r="G358" s="199"/>
      <c r="H358" s="198"/>
      <c r="I358" s="198"/>
      <c r="J358" s="199">
        <f t="shared" si="452"/>
        <v>0</v>
      </c>
      <c r="K358" s="198"/>
      <c r="L358" s="198"/>
      <c r="M358" s="198"/>
      <c r="N358" s="198"/>
      <c r="O358" s="198"/>
      <c r="P358" s="198"/>
      <c r="Q358" s="198"/>
      <c r="R358" s="198"/>
      <c r="S358" s="198"/>
      <c r="T358" s="199">
        <f t="shared" si="462"/>
        <v>0</v>
      </c>
      <c r="U358" s="199">
        <f t="shared" si="454"/>
        <v>0</v>
      </c>
      <c r="V358" s="198"/>
      <c r="W358" s="199">
        <f t="shared" si="456"/>
        <v>0</v>
      </c>
      <c r="X358" s="198"/>
      <c r="Y358" s="198"/>
      <c r="AA358" s="292">
        <f t="shared" si="458"/>
        <v>0</v>
      </c>
    </row>
    <row r="359" spans="1:27" s="200" customFormat="1" x14ac:dyDescent="0.25">
      <c r="A359" s="195"/>
      <c r="B359" s="196" t="s">
        <v>29</v>
      </c>
      <c r="C359" s="197" t="s">
        <v>30</v>
      </c>
      <c r="D359" s="198"/>
      <c r="E359" s="198"/>
      <c r="F359" s="199">
        <f t="shared" si="475"/>
        <v>0</v>
      </c>
      <c r="G359" s="199"/>
      <c r="H359" s="198"/>
      <c r="I359" s="198"/>
      <c r="J359" s="199">
        <f t="shared" si="452"/>
        <v>0</v>
      </c>
      <c r="K359" s="198"/>
      <c r="L359" s="198"/>
      <c r="M359" s="198"/>
      <c r="N359" s="198"/>
      <c r="O359" s="198"/>
      <c r="P359" s="198"/>
      <c r="Q359" s="198"/>
      <c r="R359" s="198"/>
      <c r="S359" s="198"/>
      <c r="T359" s="199">
        <f t="shared" si="462"/>
        <v>0</v>
      </c>
      <c r="U359" s="199">
        <f t="shared" si="454"/>
        <v>0</v>
      </c>
      <c r="V359" s="198"/>
      <c r="W359" s="199">
        <f t="shared" si="456"/>
        <v>0</v>
      </c>
      <c r="X359" s="198"/>
      <c r="Y359" s="198"/>
      <c r="AA359" s="292">
        <f t="shared" si="458"/>
        <v>0</v>
      </c>
    </row>
    <row r="360" spans="1:27" s="200" customFormat="1" x14ac:dyDescent="0.25">
      <c r="A360" s="195"/>
      <c r="B360" s="196" t="s">
        <v>31</v>
      </c>
      <c r="C360" s="197" t="s">
        <v>32</v>
      </c>
      <c r="D360" s="198"/>
      <c r="E360" s="198"/>
      <c r="F360" s="199">
        <f t="shared" si="475"/>
        <v>8000</v>
      </c>
      <c r="G360" s="199"/>
      <c r="H360" s="198"/>
      <c r="I360" s="198"/>
      <c r="J360" s="199">
        <f t="shared" si="452"/>
        <v>0</v>
      </c>
      <c r="K360" s="198">
        <v>3000</v>
      </c>
      <c r="L360" s="198"/>
      <c r="M360" s="198"/>
      <c r="N360" s="198"/>
      <c r="O360" s="198"/>
      <c r="P360" s="198">
        <v>5000</v>
      </c>
      <c r="Q360" s="198"/>
      <c r="R360" s="198"/>
      <c r="S360" s="198"/>
      <c r="T360" s="199">
        <f t="shared" si="462"/>
        <v>8000</v>
      </c>
      <c r="U360" s="199">
        <f t="shared" si="454"/>
        <v>8000</v>
      </c>
      <c r="V360" s="198"/>
      <c r="W360" s="199">
        <f t="shared" si="456"/>
        <v>8000</v>
      </c>
      <c r="X360" s="198"/>
      <c r="Y360" s="198"/>
      <c r="AA360" s="292">
        <f t="shared" si="458"/>
        <v>8000</v>
      </c>
    </row>
    <row r="361" spans="1:27" s="200" customFormat="1" x14ac:dyDescent="0.25">
      <c r="A361" s="195"/>
      <c r="B361" s="202" t="s">
        <v>33</v>
      </c>
      <c r="C361" s="197" t="s">
        <v>34</v>
      </c>
      <c r="D361" s="198"/>
      <c r="E361" s="198"/>
      <c r="F361" s="199">
        <f t="shared" si="475"/>
        <v>0</v>
      </c>
      <c r="G361" s="199"/>
      <c r="H361" s="198"/>
      <c r="I361" s="198"/>
      <c r="J361" s="199">
        <f t="shared" si="452"/>
        <v>0</v>
      </c>
      <c r="K361" s="198"/>
      <c r="L361" s="198"/>
      <c r="M361" s="198"/>
      <c r="N361" s="198"/>
      <c r="O361" s="198"/>
      <c r="P361" s="198"/>
      <c r="Q361" s="198"/>
      <c r="R361" s="198"/>
      <c r="S361" s="198"/>
      <c r="T361" s="199">
        <f t="shared" si="462"/>
        <v>0</v>
      </c>
      <c r="U361" s="199">
        <f t="shared" si="454"/>
        <v>0</v>
      </c>
      <c r="V361" s="198"/>
      <c r="W361" s="199">
        <f t="shared" si="456"/>
        <v>0</v>
      </c>
      <c r="X361" s="198"/>
      <c r="Y361" s="198"/>
      <c r="AA361" s="292">
        <f t="shared" si="458"/>
        <v>0</v>
      </c>
    </row>
    <row r="362" spans="1:27" s="190" customFormat="1" x14ac:dyDescent="0.25">
      <c r="A362" s="187"/>
      <c r="B362" s="187">
        <v>323</v>
      </c>
      <c r="C362" s="188"/>
      <c r="D362" s="189">
        <f t="shared" ref="D362:E362" si="497">SUM(D363+D364+D365+D366+D367+D368+D369+D370+D371)</f>
        <v>0</v>
      </c>
      <c r="E362" s="189">
        <f t="shared" si="497"/>
        <v>0</v>
      </c>
      <c r="F362" s="199">
        <f t="shared" si="475"/>
        <v>176000</v>
      </c>
      <c r="G362" s="189"/>
      <c r="H362" s="189">
        <f t="shared" ref="H362:I362" si="498">SUM(H363+H364+H365+H366+H367+H368+H369+H370+H371)</f>
        <v>26000</v>
      </c>
      <c r="I362" s="189">
        <f t="shared" si="498"/>
        <v>0</v>
      </c>
      <c r="J362" s="199">
        <f t="shared" si="452"/>
        <v>26000</v>
      </c>
      <c r="K362" s="189">
        <f t="shared" ref="K362:S362" si="499">SUM(K363+K364+K365+K366+K367+K368+K369+K370+K371)</f>
        <v>25000</v>
      </c>
      <c r="L362" s="189">
        <f t="shared" si="499"/>
        <v>0</v>
      </c>
      <c r="M362" s="189">
        <f t="shared" si="499"/>
        <v>10500</v>
      </c>
      <c r="N362" s="189">
        <f t="shared" si="499"/>
        <v>10000</v>
      </c>
      <c r="O362" s="189">
        <f t="shared" si="499"/>
        <v>35000</v>
      </c>
      <c r="P362" s="189">
        <f t="shared" si="499"/>
        <v>2000</v>
      </c>
      <c r="Q362" s="189">
        <f t="shared" si="499"/>
        <v>0</v>
      </c>
      <c r="R362" s="189">
        <f t="shared" si="499"/>
        <v>0</v>
      </c>
      <c r="S362" s="189">
        <f t="shared" si="499"/>
        <v>41500</v>
      </c>
      <c r="T362" s="199">
        <f t="shared" si="462"/>
        <v>124000</v>
      </c>
      <c r="U362" s="199">
        <f t="shared" si="454"/>
        <v>150000</v>
      </c>
      <c r="V362" s="189">
        <f t="shared" ref="V362" si="500">SUM(V363+V364+V365+V366+V367+V368+V369+V370+V371)</f>
        <v>0</v>
      </c>
      <c r="W362" s="199">
        <f t="shared" si="456"/>
        <v>150000</v>
      </c>
      <c r="X362" s="189">
        <f t="shared" ref="X362:Y362" si="501">SUM(X363+X364+X365+X366+X367+X368+X369+X370+X371)</f>
        <v>0</v>
      </c>
      <c r="Y362" s="189">
        <f t="shared" si="501"/>
        <v>0</v>
      </c>
      <c r="AA362" s="292">
        <f t="shared" si="458"/>
        <v>150000</v>
      </c>
    </row>
    <row r="363" spans="1:27" s="200" customFormat="1" x14ac:dyDescent="0.25">
      <c r="A363" s="195"/>
      <c r="B363" s="196" t="s">
        <v>35</v>
      </c>
      <c r="C363" s="197" t="s">
        <v>36</v>
      </c>
      <c r="D363" s="198"/>
      <c r="E363" s="198"/>
      <c r="F363" s="199">
        <f t="shared" si="475"/>
        <v>138000</v>
      </c>
      <c r="G363" s="199"/>
      <c r="H363" s="198">
        <v>20000</v>
      </c>
      <c r="I363" s="198"/>
      <c r="J363" s="199">
        <f t="shared" si="452"/>
        <v>20000</v>
      </c>
      <c r="K363" s="198">
        <v>25000</v>
      </c>
      <c r="L363" s="198"/>
      <c r="M363" s="198">
        <v>10000</v>
      </c>
      <c r="N363" s="198">
        <v>5000</v>
      </c>
      <c r="O363" s="198">
        <v>26000</v>
      </c>
      <c r="P363" s="198"/>
      <c r="Q363" s="198"/>
      <c r="R363" s="198"/>
      <c r="S363" s="198">
        <v>32000</v>
      </c>
      <c r="T363" s="199">
        <f t="shared" si="462"/>
        <v>98000</v>
      </c>
      <c r="U363" s="199">
        <f t="shared" si="454"/>
        <v>118000</v>
      </c>
      <c r="V363" s="198"/>
      <c r="W363" s="199">
        <f t="shared" si="456"/>
        <v>118000</v>
      </c>
      <c r="X363" s="198"/>
      <c r="Y363" s="198"/>
      <c r="AA363" s="292">
        <f t="shared" si="458"/>
        <v>118000</v>
      </c>
    </row>
    <row r="364" spans="1:27" s="200" customFormat="1" hidden="1" x14ac:dyDescent="0.25">
      <c r="A364" s="195"/>
      <c r="B364" s="196" t="s">
        <v>37</v>
      </c>
      <c r="C364" s="197" t="s">
        <v>38</v>
      </c>
      <c r="D364" s="198"/>
      <c r="E364" s="198"/>
      <c r="F364" s="199">
        <f t="shared" si="475"/>
        <v>0</v>
      </c>
      <c r="G364" s="199"/>
      <c r="H364" s="198"/>
      <c r="I364" s="198"/>
      <c r="J364" s="199">
        <f t="shared" si="452"/>
        <v>0</v>
      </c>
      <c r="K364" s="198"/>
      <c r="L364" s="198"/>
      <c r="M364" s="198"/>
      <c r="N364" s="198"/>
      <c r="O364" s="198"/>
      <c r="P364" s="198"/>
      <c r="Q364" s="198"/>
      <c r="R364" s="198"/>
      <c r="S364" s="198"/>
      <c r="T364" s="199">
        <f t="shared" si="462"/>
        <v>0</v>
      </c>
      <c r="U364" s="199">
        <f t="shared" si="454"/>
        <v>0</v>
      </c>
      <c r="V364" s="198"/>
      <c r="W364" s="199">
        <f t="shared" si="456"/>
        <v>0</v>
      </c>
      <c r="X364" s="198"/>
      <c r="Y364" s="198"/>
      <c r="AA364" s="292">
        <f t="shared" si="458"/>
        <v>0</v>
      </c>
    </row>
    <row r="365" spans="1:27" s="200" customFormat="1" hidden="1" x14ac:dyDescent="0.25">
      <c r="A365" s="195"/>
      <c r="B365" s="196" t="s">
        <v>39</v>
      </c>
      <c r="C365" s="197" t="s">
        <v>40</v>
      </c>
      <c r="D365" s="198"/>
      <c r="E365" s="198"/>
      <c r="F365" s="199">
        <f t="shared" si="475"/>
        <v>0</v>
      </c>
      <c r="G365" s="199"/>
      <c r="H365" s="198"/>
      <c r="I365" s="198"/>
      <c r="J365" s="199">
        <f t="shared" si="452"/>
        <v>0</v>
      </c>
      <c r="K365" s="198"/>
      <c r="L365" s="198"/>
      <c r="M365" s="198"/>
      <c r="N365" s="198"/>
      <c r="O365" s="198"/>
      <c r="P365" s="198"/>
      <c r="Q365" s="198"/>
      <c r="R365" s="198"/>
      <c r="S365" s="198"/>
      <c r="T365" s="199">
        <f t="shared" si="462"/>
        <v>0</v>
      </c>
      <c r="U365" s="199">
        <f t="shared" si="454"/>
        <v>0</v>
      </c>
      <c r="V365" s="198"/>
      <c r="W365" s="199">
        <f t="shared" si="456"/>
        <v>0</v>
      </c>
      <c r="X365" s="198"/>
      <c r="Y365" s="198"/>
      <c r="AA365" s="292">
        <f t="shared" si="458"/>
        <v>0</v>
      </c>
    </row>
    <row r="366" spans="1:27" s="200" customFormat="1" hidden="1" x14ac:dyDescent="0.25">
      <c r="A366" s="195"/>
      <c r="B366" s="196" t="s">
        <v>41</v>
      </c>
      <c r="C366" s="197" t="s">
        <v>42</v>
      </c>
      <c r="D366" s="198"/>
      <c r="E366" s="198"/>
      <c r="F366" s="199">
        <f t="shared" si="475"/>
        <v>0</v>
      </c>
      <c r="G366" s="199"/>
      <c r="H366" s="198"/>
      <c r="I366" s="198"/>
      <c r="J366" s="199">
        <f t="shared" si="452"/>
        <v>0</v>
      </c>
      <c r="K366" s="198"/>
      <c r="L366" s="198"/>
      <c r="M366" s="198"/>
      <c r="N366" s="198"/>
      <c r="O366" s="198"/>
      <c r="P366" s="198"/>
      <c r="Q366" s="198"/>
      <c r="R366" s="198"/>
      <c r="S366" s="198"/>
      <c r="T366" s="199">
        <f t="shared" si="462"/>
        <v>0</v>
      </c>
      <c r="U366" s="199">
        <f t="shared" si="454"/>
        <v>0</v>
      </c>
      <c r="V366" s="198"/>
      <c r="W366" s="199">
        <f t="shared" si="456"/>
        <v>0</v>
      </c>
      <c r="X366" s="198"/>
      <c r="Y366" s="198"/>
      <c r="AA366" s="292">
        <f t="shared" si="458"/>
        <v>0</v>
      </c>
    </row>
    <row r="367" spans="1:27" s="200" customFormat="1" hidden="1" x14ac:dyDescent="0.25">
      <c r="A367" s="195"/>
      <c r="B367" s="196" t="s">
        <v>43</v>
      </c>
      <c r="C367" s="197" t="s">
        <v>44</v>
      </c>
      <c r="D367" s="198"/>
      <c r="E367" s="198"/>
      <c r="F367" s="199">
        <f t="shared" si="475"/>
        <v>0</v>
      </c>
      <c r="G367" s="199"/>
      <c r="H367" s="198"/>
      <c r="I367" s="198"/>
      <c r="J367" s="199">
        <f t="shared" si="452"/>
        <v>0</v>
      </c>
      <c r="K367" s="198"/>
      <c r="L367" s="198"/>
      <c r="M367" s="198"/>
      <c r="N367" s="198"/>
      <c r="O367" s="198"/>
      <c r="P367" s="198"/>
      <c r="Q367" s="198"/>
      <c r="R367" s="198"/>
      <c r="S367" s="198"/>
      <c r="T367" s="199">
        <f t="shared" si="462"/>
        <v>0</v>
      </c>
      <c r="U367" s="199">
        <f t="shared" si="454"/>
        <v>0</v>
      </c>
      <c r="V367" s="198"/>
      <c r="W367" s="199">
        <f t="shared" si="456"/>
        <v>0</v>
      </c>
      <c r="X367" s="198"/>
      <c r="Y367" s="198"/>
      <c r="AA367" s="292">
        <f t="shared" si="458"/>
        <v>0</v>
      </c>
    </row>
    <row r="368" spans="1:27" s="200" customFormat="1" hidden="1" x14ac:dyDescent="0.25">
      <c r="A368" s="195"/>
      <c r="B368" s="196" t="s">
        <v>45</v>
      </c>
      <c r="C368" s="197" t="s">
        <v>46</v>
      </c>
      <c r="D368" s="198"/>
      <c r="E368" s="198"/>
      <c r="F368" s="199">
        <f t="shared" si="475"/>
        <v>0</v>
      </c>
      <c r="G368" s="199"/>
      <c r="H368" s="198"/>
      <c r="I368" s="198"/>
      <c r="J368" s="199">
        <f t="shared" si="452"/>
        <v>0</v>
      </c>
      <c r="K368" s="198"/>
      <c r="L368" s="198"/>
      <c r="M368" s="198"/>
      <c r="N368" s="198"/>
      <c r="O368" s="198"/>
      <c r="P368" s="198"/>
      <c r="Q368" s="198"/>
      <c r="R368" s="198"/>
      <c r="S368" s="198"/>
      <c r="T368" s="199">
        <f t="shared" si="462"/>
        <v>0</v>
      </c>
      <c r="U368" s="199">
        <f t="shared" si="454"/>
        <v>0</v>
      </c>
      <c r="V368" s="198"/>
      <c r="W368" s="199">
        <f t="shared" si="456"/>
        <v>0</v>
      </c>
      <c r="X368" s="198"/>
      <c r="Y368" s="198"/>
      <c r="AA368" s="292">
        <f t="shared" si="458"/>
        <v>0</v>
      </c>
    </row>
    <row r="369" spans="1:27" s="200" customFormat="1" hidden="1" x14ac:dyDescent="0.25">
      <c r="A369" s="195"/>
      <c r="B369" s="196" t="s">
        <v>47</v>
      </c>
      <c r="C369" s="197" t="s">
        <v>48</v>
      </c>
      <c r="D369" s="198"/>
      <c r="E369" s="198"/>
      <c r="F369" s="199">
        <f t="shared" si="475"/>
        <v>0</v>
      </c>
      <c r="G369" s="199"/>
      <c r="H369" s="198"/>
      <c r="I369" s="198"/>
      <c r="J369" s="199">
        <f t="shared" si="452"/>
        <v>0</v>
      </c>
      <c r="K369" s="198"/>
      <c r="L369" s="198"/>
      <c r="M369" s="198"/>
      <c r="N369" s="198"/>
      <c r="O369" s="198"/>
      <c r="P369" s="198"/>
      <c r="Q369" s="198"/>
      <c r="R369" s="198"/>
      <c r="S369" s="198"/>
      <c r="T369" s="199">
        <f t="shared" si="462"/>
        <v>0</v>
      </c>
      <c r="U369" s="199">
        <f t="shared" si="454"/>
        <v>0</v>
      </c>
      <c r="V369" s="198"/>
      <c r="W369" s="199">
        <f t="shared" si="456"/>
        <v>0</v>
      </c>
      <c r="X369" s="198"/>
      <c r="Y369" s="198"/>
      <c r="AA369" s="292">
        <f t="shared" si="458"/>
        <v>0</v>
      </c>
    </row>
    <row r="370" spans="1:27" s="200" customFormat="1" x14ac:dyDescent="0.25">
      <c r="A370" s="195"/>
      <c r="B370" s="196" t="s">
        <v>49</v>
      </c>
      <c r="C370" s="197" t="s">
        <v>50</v>
      </c>
      <c r="D370" s="198"/>
      <c r="E370" s="198"/>
      <c r="F370" s="199">
        <f t="shared" si="475"/>
        <v>0</v>
      </c>
      <c r="G370" s="199"/>
      <c r="H370" s="198"/>
      <c r="I370" s="198"/>
      <c r="J370" s="199">
        <f t="shared" si="452"/>
        <v>0</v>
      </c>
      <c r="K370" s="198"/>
      <c r="L370" s="198"/>
      <c r="M370" s="198"/>
      <c r="N370" s="198"/>
      <c r="O370" s="198"/>
      <c r="P370" s="198"/>
      <c r="Q370" s="198"/>
      <c r="R370" s="198"/>
      <c r="S370" s="198"/>
      <c r="T370" s="199">
        <f t="shared" si="462"/>
        <v>0</v>
      </c>
      <c r="U370" s="199">
        <f t="shared" si="454"/>
        <v>0</v>
      </c>
      <c r="V370" s="198"/>
      <c r="W370" s="199">
        <f t="shared" si="456"/>
        <v>0</v>
      </c>
      <c r="X370" s="198"/>
      <c r="Y370" s="198"/>
      <c r="AA370" s="292">
        <f t="shared" si="458"/>
        <v>0</v>
      </c>
    </row>
    <row r="371" spans="1:27" s="200" customFormat="1" x14ac:dyDescent="0.25">
      <c r="A371" s="195"/>
      <c r="B371" s="196" t="s">
        <v>51</v>
      </c>
      <c r="C371" s="197" t="s">
        <v>52</v>
      </c>
      <c r="D371" s="198"/>
      <c r="E371" s="198"/>
      <c r="F371" s="199">
        <f t="shared" si="475"/>
        <v>38000</v>
      </c>
      <c r="G371" s="199"/>
      <c r="H371" s="198">
        <v>6000</v>
      </c>
      <c r="I371" s="198"/>
      <c r="J371" s="199">
        <f t="shared" si="452"/>
        <v>6000</v>
      </c>
      <c r="K371" s="198"/>
      <c r="L371" s="198"/>
      <c r="M371" s="198">
        <v>500</v>
      </c>
      <c r="N371" s="198">
        <v>5000</v>
      </c>
      <c r="O371" s="198">
        <v>9000</v>
      </c>
      <c r="P371" s="198">
        <v>2000</v>
      </c>
      <c r="Q371" s="198"/>
      <c r="R371" s="198"/>
      <c r="S371" s="198">
        <v>9500</v>
      </c>
      <c r="T371" s="199">
        <f t="shared" si="462"/>
        <v>26000</v>
      </c>
      <c r="U371" s="199">
        <f t="shared" si="454"/>
        <v>32000</v>
      </c>
      <c r="V371" s="198"/>
      <c r="W371" s="199">
        <f t="shared" si="456"/>
        <v>32000</v>
      </c>
      <c r="X371" s="198"/>
      <c r="Y371" s="198"/>
      <c r="AA371" s="292">
        <f t="shared" si="458"/>
        <v>32000</v>
      </c>
    </row>
    <row r="372" spans="1:27" s="190" customFormat="1" x14ac:dyDescent="0.25">
      <c r="A372" s="187"/>
      <c r="B372" s="187">
        <v>324</v>
      </c>
      <c r="C372" s="188"/>
      <c r="D372" s="189">
        <f>SUM(D373)</f>
        <v>0</v>
      </c>
      <c r="E372" s="189">
        <f t="shared" ref="E372:V372" si="502">SUM(E373)</f>
        <v>0</v>
      </c>
      <c r="F372" s="199">
        <f t="shared" si="475"/>
        <v>24600</v>
      </c>
      <c r="G372" s="189"/>
      <c r="H372" s="189">
        <f t="shared" si="502"/>
        <v>0</v>
      </c>
      <c r="I372" s="189">
        <f t="shared" si="502"/>
        <v>0</v>
      </c>
      <c r="J372" s="199">
        <f t="shared" si="452"/>
        <v>0</v>
      </c>
      <c r="K372" s="189">
        <f t="shared" si="502"/>
        <v>100</v>
      </c>
      <c r="L372" s="189">
        <f t="shared" si="502"/>
        <v>14000</v>
      </c>
      <c r="M372" s="189">
        <f t="shared" si="502"/>
        <v>10000</v>
      </c>
      <c r="N372" s="189">
        <f t="shared" si="502"/>
        <v>0</v>
      </c>
      <c r="O372" s="189">
        <f t="shared" si="502"/>
        <v>0</v>
      </c>
      <c r="P372" s="189">
        <f t="shared" si="502"/>
        <v>0</v>
      </c>
      <c r="Q372" s="189">
        <f t="shared" si="502"/>
        <v>0</v>
      </c>
      <c r="R372" s="189">
        <f t="shared" si="502"/>
        <v>0</v>
      </c>
      <c r="S372" s="189">
        <f t="shared" si="502"/>
        <v>500</v>
      </c>
      <c r="T372" s="199">
        <f t="shared" si="462"/>
        <v>24600</v>
      </c>
      <c r="U372" s="199">
        <f t="shared" si="454"/>
        <v>24600</v>
      </c>
      <c r="V372" s="189">
        <f t="shared" si="502"/>
        <v>0</v>
      </c>
      <c r="W372" s="199">
        <f t="shared" si="456"/>
        <v>24600</v>
      </c>
      <c r="X372" s="189">
        <f t="shared" ref="X372:Y372" si="503">SUM(X373)</f>
        <v>0</v>
      </c>
      <c r="Y372" s="189">
        <f t="shared" si="503"/>
        <v>0</v>
      </c>
      <c r="AA372" s="292">
        <f t="shared" si="458"/>
        <v>24600</v>
      </c>
    </row>
    <row r="373" spans="1:27" s="200" customFormat="1" x14ac:dyDescent="0.25">
      <c r="A373" s="195"/>
      <c r="B373" s="201" t="s">
        <v>54</v>
      </c>
      <c r="C373" s="197" t="s">
        <v>53</v>
      </c>
      <c r="D373" s="198"/>
      <c r="E373" s="198"/>
      <c r="F373" s="199">
        <f t="shared" si="475"/>
        <v>24600</v>
      </c>
      <c r="G373" s="199"/>
      <c r="H373" s="198"/>
      <c r="I373" s="198"/>
      <c r="J373" s="199">
        <f t="shared" si="452"/>
        <v>0</v>
      </c>
      <c r="K373" s="198">
        <v>100</v>
      </c>
      <c r="L373" s="198">
        <v>14000</v>
      </c>
      <c r="M373" s="198">
        <v>10000</v>
      </c>
      <c r="N373" s="198"/>
      <c r="O373" s="198"/>
      <c r="P373" s="198"/>
      <c r="Q373" s="198"/>
      <c r="R373" s="198"/>
      <c r="S373" s="198">
        <v>500</v>
      </c>
      <c r="T373" s="199">
        <f t="shared" si="462"/>
        <v>24600</v>
      </c>
      <c r="U373" s="199">
        <f t="shared" si="454"/>
        <v>24600</v>
      </c>
      <c r="V373" s="198"/>
      <c r="W373" s="199">
        <f t="shared" si="456"/>
        <v>24600</v>
      </c>
      <c r="X373" s="198"/>
      <c r="Y373" s="198"/>
      <c r="AA373" s="292">
        <f t="shared" si="458"/>
        <v>24600</v>
      </c>
    </row>
    <row r="374" spans="1:27" s="190" customFormat="1" x14ac:dyDescent="0.25">
      <c r="A374" s="187"/>
      <c r="B374" s="193" t="s">
        <v>543</v>
      </c>
      <c r="C374" s="188"/>
      <c r="D374" s="189">
        <f t="shared" ref="D374:E374" si="504">SUM(D375+D376+D377+D378+D379+D380+D381)</f>
        <v>0</v>
      </c>
      <c r="E374" s="189">
        <f t="shared" si="504"/>
        <v>0</v>
      </c>
      <c r="F374" s="199">
        <f t="shared" si="475"/>
        <v>15050</v>
      </c>
      <c r="G374" s="189"/>
      <c r="H374" s="189">
        <f t="shared" ref="H374:I374" si="505">SUM(H375+H376+H377+H378+H379+H380+H381)</f>
        <v>2000</v>
      </c>
      <c r="I374" s="189">
        <f t="shared" si="505"/>
        <v>0</v>
      </c>
      <c r="J374" s="199">
        <f t="shared" si="452"/>
        <v>2000</v>
      </c>
      <c r="K374" s="189">
        <f t="shared" ref="K374:S374" si="506">SUM(K375+K376+K377+K378+K379+K380+K381)</f>
        <v>0</v>
      </c>
      <c r="L374" s="189">
        <f t="shared" si="506"/>
        <v>0</v>
      </c>
      <c r="M374" s="189">
        <f t="shared" si="506"/>
        <v>0</v>
      </c>
      <c r="N374" s="189">
        <f t="shared" si="506"/>
        <v>0</v>
      </c>
      <c r="O374" s="189">
        <f t="shared" si="506"/>
        <v>9550</v>
      </c>
      <c r="P374" s="189">
        <f t="shared" si="506"/>
        <v>1500</v>
      </c>
      <c r="Q374" s="189">
        <f t="shared" si="506"/>
        <v>0</v>
      </c>
      <c r="R374" s="189">
        <f t="shared" si="506"/>
        <v>0</v>
      </c>
      <c r="S374" s="189">
        <f t="shared" si="506"/>
        <v>0</v>
      </c>
      <c r="T374" s="199">
        <f t="shared" si="462"/>
        <v>11050</v>
      </c>
      <c r="U374" s="199">
        <f t="shared" si="454"/>
        <v>13050</v>
      </c>
      <c r="V374" s="189">
        <f t="shared" ref="V374" si="507">SUM(V375+V376+V377+V378+V379+V380+V381)</f>
        <v>0</v>
      </c>
      <c r="W374" s="199">
        <f t="shared" si="456"/>
        <v>13050</v>
      </c>
      <c r="X374" s="189">
        <f t="shared" ref="X374:Y374" si="508">SUM(X375+X376+X377+X378+X379+X380+X381)</f>
        <v>0</v>
      </c>
      <c r="Y374" s="189">
        <f t="shared" si="508"/>
        <v>0</v>
      </c>
      <c r="AA374" s="292">
        <f t="shared" si="458"/>
        <v>13050</v>
      </c>
    </row>
    <row r="375" spans="1:27" s="200" customFormat="1" ht="12.75" customHeight="1" x14ac:dyDescent="0.25">
      <c r="A375" s="195"/>
      <c r="B375" s="196" t="s">
        <v>56</v>
      </c>
      <c r="C375" s="197" t="s">
        <v>57</v>
      </c>
      <c r="D375" s="198"/>
      <c r="E375" s="198"/>
      <c r="F375" s="199">
        <f t="shared" si="475"/>
        <v>0</v>
      </c>
      <c r="G375" s="199"/>
      <c r="H375" s="198"/>
      <c r="I375" s="198"/>
      <c r="J375" s="199">
        <f t="shared" si="452"/>
        <v>0</v>
      </c>
      <c r="K375" s="198"/>
      <c r="L375" s="198"/>
      <c r="M375" s="198"/>
      <c r="N375" s="198"/>
      <c r="O375" s="198"/>
      <c r="P375" s="198"/>
      <c r="Q375" s="198"/>
      <c r="R375" s="198"/>
      <c r="S375" s="198"/>
      <c r="T375" s="199">
        <f t="shared" si="462"/>
        <v>0</v>
      </c>
      <c r="U375" s="199">
        <f t="shared" si="454"/>
        <v>0</v>
      </c>
      <c r="V375" s="198"/>
      <c r="W375" s="199">
        <f t="shared" si="456"/>
        <v>0</v>
      </c>
      <c r="X375" s="198"/>
      <c r="Y375" s="198"/>
      <c r="AA375" s="292">
        <f t="shared" si="458"/>
        <v>0</v>
      </c>
    </row>
    <row r="376" spans="1:27" s="200" customFormat="1" x14ac:dyDescent="0.25">
      <c r="A376" s="195"/>
      <c r="B376" s="196" t="s">
        <v>58</v>
      </c>
      <c r="C376" s="197" t="s">
        <v>59</v>
      </c>
      <c r="D376" s="198"/>
      <c r="E376" s="198"/>
      <c r="F376" s="199">
        <f t="shared" si="475"/>
        <v>550</v>
      </c>
      <c r="G376" s="199"/>
      <c r="H376" s="198"/>
      <c r="I376" s="198"/>
      <c r="J376" s="199">
        <f t="shared" si="452"/>
        <v>0</v>
      </c>
      <c r="K376" s="198"/>
      <c r="L376" s="198"/>
      <c r="M376" s="198"/>
      <c r="N376" s="198"/>
      <c r="O376" s="198">
        <v>550</v>
      </c>
      <c r="P376" s="198"/>
      <c r="Q376" s="198"/>
      <c r="R376" s="198"/>
      <c r="S376" s="198"/>
      <c r="T376" s="199">
        <f t="shared" si="462"/>
        <v>550</v>
      </c>
      <c r="U376" s="199">
        <f t="shared" si="454"/>
        <v>550</v>
      </c>
      <c r="V376" s="198"/>
      <c r="W376" s="199">
        <f t="shared" si="456"/>
        <v>550</v>
      </c>
      <c r="X376" s="198"/>
      <c r="Y376" s="198"/>
      <c r="AA376" s="292">
        <f t="shared" si="458"/>
        <v>550</v>
      </c>
    </row>
    <row r="377" spans="1:27" s="200" customFormat="1" x14ac:dyDescent="0.25">
      <c r="A377" s="195"/>
      <c r="B377" s="196" t="s">
        <v>60</v>
      </c>
      <c r="C377" s="197" t="s">
        <v>61</v>
      </c>
      <c r="D377" s="198"/>
      <c r="E377" s="198"/>
      <c r="F377" s="199">
        <f t="shared" si="475"/>
        <v>0</v>
      </c>
      <c r="G377" s="199"/>
      <c r="H377" s="198"/>
      <c r="I377" s="198"/>
      <c r="J377" s="199">
        <f t="shared" si="452"/>
        <v>0</v>
      </c>
      <c r="K377" s="198"/>
      <c r="L377" s="198"/>
      <c r="M377" s="198"/>
      <c r="N377" s="198"/>
      <c r="O377" s="198"/>
      <c r="P377" s="198"/>
      <c r="Q377" s="198"/>
      <c r="R377" s="198"/>
      <c r="S377" s="198"/>
      <c r="T377" s="199">
        <f t="shared" si="462"/>
        <v>0</v>
      </c>
      <c r="U377" s="199">
        <f t="shared" si="454"/>
        <v>0</v>
      </c>
      <c r="V377" s="198"/>
      <c r="W377" s="199">
        <f t="shared" si="456"/>
        <v>0</v>
      </c>
      <c r="X377" s="198"/>
      <c r="Y377" s="198"/>
      <c r="AA377" s="292">
        <f t="shared" si="458"/>
        <v>0</v>
      </c>
    </row>
    <row r="378" spans="1:27" s="200" customFormat="1" x14ac:dyDescent="0.25">
      <c r="A378" s="195"/>
      <c r="B378" s="196" t="s">
        <v>62</v>
      </c>
      <c r="C378" s="197" t="s">
        <v>63</v>
      </c>
      <c r="D378" s="198"/>
      <c r="E378" s="198"/>
      <c r="F378" s="199">
        <f t="shared" si="475"/>
        <v>0</v>
      </c>
      <c r="G378" s="199"/>
      <c r="H378" s="198"/>
      <c r="I378" s="198"/>
      <c r="J378" s="199">
        <f t="shared" si="452"/>
        <v>0</v>
      </c>
      <c r="K378" s="198"/>
      <c r="L378" s="198"/>
      <c r="M378" s="198"/>
      <c r="N378" s="198"/>
      <c r="O378" s="198"/>
      <c r="P378" s="198"/>
      <c r="Q378" s="198"/>
      <c r="R378" s="198"/>
      <c r="S378" s="198"/>
      <c r="T378" s="199">
        <f t="shared" si="462"/>
        <v>0</v>
      </c>
      <c r="U378" s="199">
        <f t="shared" si="454"/>
        <v>0</v>
      </c>
      <c r="V378" s="198"/>
      <c r="W378" s="199">
        <f t="shared" si="456"/>
        <v>0</v>
      </c>
      <c r="X378" s="198"/>
      <c r="Y378" s="198"/>
      <c r="AA378" s="292">
        <f t="shared" si="458"/>
        <v>0</v>
      </c>
    </row>
    <row r="379" spans="1:27" s="200" customFormat="1" x14ac:dyDescent="0.25">
      <c r="A379" s="195"/>
      <c r="B379" s="195">
        <v>3295</v>
      </c>
      <c r="C379" s="197" t="s">
        <v>64</v>
      </c>
      <c r="D379" s="198"/>
      <c r="E379" s="198"/>
      <c r="F379" s="199">
        <f t="shared" si="475"/>
        <v>0</v>
      </c>
      <c r="G379" s="199"/>
      <c r="H379" s="198"/>
      <c r="I379" s="198"/>
      <c r="J379" s="199">
        <f t="shared" si="452"/>
        <v>0</v>
      </c>
      <c r="K379" s="198"/>
      <c r="L379" s="198"/>
      <c r="M379" s="198"/>
      <c r="N379" s="198"/>
      <c r="O379" s="198"/>
      <c r="P379" s="198"/>
      <c r="Q379" s="198"/>
      <c r="R379" s="198"/>
      <c r="S379" s="198"/>
      <c r="T379" s="199">
        <f t="shared" si="462"/>
        <v>0</v>
      </c>
      <c r="U379" s="199">
        <f t="shared" si="454"/>
        <v>0</v>
      </c>
      <c r="V379" s="198"/>
      <c r="W379" s="199">
        <f t="shared" si="456"/>
        <v>0</v>
      </c>
      <c r="X379" s="198"/>
      <c r="Y379" s="198"/>
      <c r="AA379" s="292">
        <f t="shared" si="458"/>
        <v>0</v>
      </c>
    </row>
    <row r="380" spans="1:27" s="200" customFormat="1" x14ac:dyDescent="0.25">
      <c r="A380" s="195"/>
      <c r="B380" s="195">
        <v>3296</v>
      </c>
      <c r="C380" s="203" t="s">
        <v>65</v>
      </c>
      <c r="D380" s="198"/>
      <c r="E380" s="198"/>
      <c r="F380" s="199">
        <f t="shared" si="475"/>
        <v>0</v>
      </c>
      <c r="G380" s="199"/>
      <c r="H380" s="198"/>
      <c r="I380" s="198"/>
      <c r="J380" s="199">
        <f t="shared" si="452"/>
        <v>0</v>
      </c>
      <c r="K380" s="198"/>
      <c r="L380" s="198"/>
      <c r="M380" s="198"/>
      <c r="N380" s="198"/>
      <c r="O380" s="198"/>
      <c r="P380" s="198"/>
      <c r="Q380" s="198"/>
      <c r="R380" s="198"/>
      <c r="S380" s="198"/>
      <c r="T380" s="199">
        <f t="shared" si="462"/>
        <v>0</v>
      </c>
      <c r="U380" s="199">
        <f t="shared" si="454"/>
        <v>0</v>
      </c>
      <c r="V380" s="198"/>
      <c r="W380" s="199">
        <f t="shared" si="456"/>
        <v>0</v>
      </c>
      <c r="X380" s="198"/>
      <c r="Y380" s="198"/>
      <c r="AA380" s="292">
        <f t="shared" si="458"/>
        <v>0</v>
      </c>
    </row>
    <row r="381" spans="1:27" s="200" customFormat="1" x14ac:dyDescent="0.25">
      <c r="A381" s="195"/>
      <c r="B381" s="196" t="s">
        <v>66</v>
      </c>
      <c r="C381" s="197" t="s">
        <v>55</v>
      </c>
      <c r="D381" s="198"/>
      <c r="E381" s="198"/>
      <c r="F381" s="199">
        <f t="shared" si="475"/>
        <v>14500</v>
      </c>
      <c r="G381" s="199"/>
      <c r="H381" s="198">
        <v>2000</v>
      </c>
      <c r="I381" s="198"/>
      <c r="J381" s="199">
        <f t="shared" si="452"/>
        <v>2000</v>
      </c>
      <c r="K381" s="198"/>
      <c r="L381" s="198"/>
      <c r="M381" s="198"/>
      <c r="N381" s="198"/>
      <c r="O381" s="198">
        <v>9000</v>
      </c>
      <c r="P381" s="198">
        <v>1500</v>
      </c>
      <c r="Q381" s="198"/>
      <c r="R381" s="198"/>
      <c r="S381" s="198"/>
      <c r="T381" s="199">
        <f t="shared" si="462"/>
        <v>10500</v>
      </c>
      <c r="U381" s="199">
        <f t="shared" si="454"/>
        <v>12500</v>
      </c>
      <c r="V381" s="198"/>
      <c r="W381" s="199">
        <f t="shared" si="456"/>
        <v>12500</v>
      </c>
      <c r="X381" s="198"/>
      <c r="Y381" s="198"/>
      <c r="AA381" s="292">
        <f t="shared" si="458"/>
        <v>12500</v>
      </c>
    </row>
    <row r="382" spans="1:27" s="190" customFormat="1" x14ac:dyDescent="0.25">
      <c r="A382" s="6"/>
      <c r="B382" s="187">
        <v>34</v>
      </c>
      <c r="C382" s="188" t="s">
        <v>67</v>
      </c>
      <c r="D382" s="189">
        <f t="shared" ref="D382:E382" si="509">SUM(D383+D388)</f>
        <v>0</v>
      </c>
      <c r="E382" s="189">
        <f t="shared" si="509"/>
        <v>0</v>
      </c>
      <c r="F382" s="199">
        <f t="shared" si="475"/>
        <v>0</v>
      </c>
      <c r="G382" s="189"/>
      <c r="H382" s="189">
        <f t="shared" ref="H382:I382" si="510">SUM(H383+H388)</f>
        <v>0</v>
      </c>
      <c r="I382" s="189">
        <f t="shared" si="510"/>
        <v>0</v>
      </c>
      <c r="J382" s="199">
        <f t="shared" si="452"/>
        <v>0</v>
      </c>
      <c r="K382" s="189">
        <f t="shared" ref="K382:S382" si="511">SUM(K383+K388)</f>
        <v>0</v>
      </c>
      <c r="L382" s="189">
        <f t="shared" si="511"/>
        <v>0</v>
      </c>
      <c r="M382" s="189">
        <f t="shared" si="511"/>
        <v>0</v>
      </c>
      <c r="N382" s="189">
        <f t="shared" si="511"/>
        <v>0</v>
      </c>
      <c r="O382" s="189">
        <f t="shared" si="511"/>
        <v>0</v>
      </c>
      <c r="P382" s="189">
        <f t="shared" si="511"/>
        <v>0</v>
      </c>
      <c r="Q382" s="189">
        <f t="shared" si="511"/>
        <v>0</v>
      </c>
      <c r="R382" s="189">
        <f t="shared" si="511"/>
        <v>0</v>
      </c>
      <c r="S382" s="189">
        <f t="shared" si="511"/>
        <v>0</v>
      </c>
      <c r="T382" s="199">
        <f t="shared" si="462"/>
        <v>0</v>
      </c>
      <c r="U382" s="199">
        <f t="shared" si="454"/>
        <v>0</v>
      </c>
      <c r="V382" s="189">
        <f t="shared" ref="V382" si="512">SUM(V383+V388)</f>
        <v>0</v>
      </c>
      <c r="W382" s="199">
        <f t="shared" si="456"/>
        <v>0</v>
      </c>
      <c r="X382" s="189">
        <v>0</v>
      </c>
      <c r="Y382" s="189">
        <v>0</v>
      </c>
      <c r="AA382" s="292">
        <f t="shared" si="458"/>
        <v>0</v>
      </c>
    </row>
    <row r="383" spans="1:27" s="190" customFormat="1" hidden="1" x14ac:dyDescent="0.25">
      <c r="A383" s="187"/>
      <c r="B383" s="187">
        <v>342</v>
      </c>
      <c r="C383" s="188" t="s">
        <v>68</v>
      </c>
      <c r="D383" s="189">
        <f t="shared" ref="D383:E383" si="513">SUM(D384+D385+D386+D387)</f>
        <v>0</v>
      </c>
      <c r="E383" s="189">
        <f t="shared" si="513"/>
        <v>0</v>
      </c>
      <c r="F383" s="199">
        <f t="shared" si="475"/>
        <v>0</v>
      </c>
      <c r="G383" s="189"/>
      <c r="H383" s="189">
        <f t="shared" ref="H383:I383" si="514">SUM(H384+H385+H386+H387)</f>
        <v>0</v>
      </c>
      <c r="I383" s="189">
        <f t="shared" si="514"/>
        <v>0</v>
      </c>
      <c r="J383" s="199">
        <f t="shared" si="452"/>
        <v>0</v>
      </c>
      <c r="K383" s="189">
        <f t="shared" ref="K383:S383" si="515">SUM(K384+K385+K386+K387)</f>
        <v>0</v>
      </c>
      <c r="L383" s="189">
        <f t="shared" si="515"/>
        <v>0</v>
      </c>
      <c r="M383" s="189">
        <f t="shared" si="515"/>
        <v>0</v>
      </c>
      <c r="N383" s="189">
        <f t="shared" si="515"/>
        <v>0</v>
      </c>
      <c r="O383" s="189">
        <f t="shared" si="515"/>
        <v>0</v>
      </c>
      <c r="P383" s="189">
        <f t="shared" si="515"/>
        <v>0</v>
      </c>
      <c r="Q383" s="189">
        <f t="shared" si="515"/>
        <v>0</v>
      </c>
      <c r="R383" s="189">
        <f t="shared" si="515"/>
        <v>0</v>
      </c>
      <c r="S383" s="189">
        <f t="shared" si="515"/>
        <v>0</v>
      </c>
      <c r="T383" s="199">
        <f t="shared" si="462"/>
        <v>0</v>
      </c>
      <c r="U383" s="199">
        <f t="shared" si="454"/>
        <v>0</v>
      </c>
      <c r="V383" s="189">
        <f t="shared" ref="V383" si="516">SUM(V384+V385+V386+V387)</f>
        <v>0</v>
      </c>
      <c r="W383" s="199">
        <f t="shared" si="456"/>
        <v>0</v>
      </c>
      <c r="X383" s="189">
        <f t="shared" ref="X383:Y383" si="517">SUM(X384+X385+X386+X387)</f>
        <v>0</v>
      </c>
      <c r="Y383" s="189">
        <f t="shared" si="517"/>
        <v>0</v>
      </c>
      <c r="AA383" s="292">
        <f t="shared" si="458"/>
        <v>0</v>
      </c>
    </row>
    <row r="384" spans="1:27" s="200" customFormat="1" ht="27.75" hidden="1" customHeight="1" x14ac:dyDescent="0.25">
      <c r="A384" s="195"/>
      <c r="B384" s="196" t="s">
        <v>69</v>
      </c>
      <c r="C384" s="197" t="s">
        <v>70</v>
      </c>
      <c r="D384" s="198"/>
      <c r="E384" s="198"/>
      <c r="F384" s="199">
        <f t="shared" si="475"/>
        <v>0</v>
      </c>
      <c r="G384" s="199"/>
      <c r="H384" s="198"/>
      <c r="I384" s="198"/>
      <c r="J384" s="199">
        <f t="shared" si="452"/>
        <v>0</v>
      </c>
      <c r="K384" s="198"/>
      <c r="L384" s="198"/>
      <c r="M384" s="198"/>
      <c r="N384" s="198"/>
      <c r="O384" s="198"/>
      <c r="P384" s="198"/>
      <c r="Q384" s="198"/>
      <c r="R384" s="198"/>
      <c r="S384" s="198"/>
      <c r="T384" s="199">
        <f t="shared" si="462"/>
        <v>0</v>
      </c>
      <c r="U384" s="199">
        <f t="shared" si="454"/>
        <v>0</v>
      </c>
      <c r="V384" s="198"/>
      <c r="W384" s="199">
        <f t="shared" si="456"/>
        <v>0</v>
      </c>
      <c r="X384" s="198"/>
      <c r="Y384" s="198"/>
      <c r="AA384" s="292">
        <f t="shared" si="458"/>
        <v>0</v>
      </c>
    </row>
    <row r="385" spans="1:27" s="200" customFormat="1" hidden="1" x14ac:dyDescent="0.25">
      <c r="A385" s="195"/>
      <c r="B385" s="195">
        <v>3426</v>
      </c>
      <c r="C385" s="197" t="s">
        <v>71</v>
      </c>
      <c r="D385" s="198"/>
      <c r="E385" s="198"/>
      <c r="F385" s="199">
        <f t="shared" si="475"/>
        <v>0</v>
      </c>
      <c r="G385" s="199"/>
      <c r="H385" s="198"/>
      <c r="I385" s="198"/>
      <c r="J385" s="199">
        <f t="shared" si="452"/>
        <v>0</v>
      </c>
      <c r="K385" s="198"/>
      <c r="L385" s="198"/>
      <c r="M385" s="198"/>
      <c r="N385" s="198"/>
      <c r="O385" s="198"/>
      <c r="P385" s="198"/>
      <c r="Q385" s="198"/>
      <c r="R385" s="198"/>
      <c r="S385" s="198"/>
      <c r="T385" s="199">
        <f t="shared" si="462"/>
        <v>0</v>
      </c>
      <c r="U385" s="199">
        <f t="shared" si="454"/>
        <v>0</v>
      </c>
      <c r="V385" s="198"/>
      <c r="W385" s="199">
        <f t="shared" si="456"/>
        <v>0</v>
      </c>
      <c r="X385" s="198"/>
      <c r="Y385" s="198"/>
      <c r="AA385" s="292">
        <f t="shared" si="458"/>
        <v>0</v>
      </c>
    </row>
    <row r="386" spans="1:27" s="200" customFormat="1" hidden="1" x14ac:dyDescent="0.25">
      <c r="A386" s="195"/>
      <c r="B386" s="195">
        <v>3427</v>
      </c>
      <c r="C386" s="197" t="s">
        <v>72</v>
      </c>
      <c r="D386" s="198"/>
      <c r="E386" s="198"/>
      <c r="F386" s="199">
        <f t="shared" si="475"/>
        <v>0</v>
      </c>
      <c r="G386" s="199"/>
      <c r="H386" s="198"/>
      <c r="I386" s="198"/>
      <c r="J386" s="199">
        <f t="shared" si="452"/>
        <v>0</v>
      </c>
      <c r="K386" s="198"/>
      <c r="L386" s="198"/>
      <c r="M386" s="198"/>
      <c r="N386" s="198"/>
      <c r="O386" s="198"/>
      <c r="P386" s="198"/>
      <c r="Q386" s="198"/>
      <c r="R386" s="198"/>
      <c r="S386" s="198"/>
      <c r="T386" s="199">
        <f t="shared" si="462"/>
        <v>0</v>
      </c>
      <c r="U386" s="199">
        <f t="shared" si="454"/>
        <v>0</v>
      </c>
      <c r="V386" s="198"/>
      <c r="W386" s="199">
        <f t="shared" si="456"/>
        <v>0</v>
      </c>
      <c r="X386" s="198"/>
      <c r="Y386" s="198"/>
      <c r="AA386" s="292">
        <f t="shared" si="458"/>
        <v>0</v>
      </c>
    </row>
    <row r="387" spans="1:27" s="200" customFormat="1" hidden="1" x14ac:dyDescent="0.25">
      <c r="A387" s="195"/>
      <c r="B387" s="195">
        <v>3428</v>
      </c>
      <c r="C387" s="197" t="s">
        <v>73</v>
      </c>
      <c r="D387" s="198"/>
      <c r="E387" s="198"/>
      <c r="F387" s="199">
        <f t="shared" si="475"/>
        <v>0</v>
      </c>
      <c r="G387" s="199"/>
      <c r="H387" s="198"/>
      <c r="I387" s="198"/>
      <c r="J387" s="199">
        <f t="shared" si="452"/>
        <v>0</v>
      </c>
      <c r="K387" s="198"/>
      <c r="L387" s="198"/>
      <c r="M387" s="198"/>
      <c r="N387" s="198"/>
      <c r="O387" s="198"/>
      <c r="P387" s="198"/>
      <c r="Q387" s="198"/>
      <c r="R387" s="198"/>
      <c r="S387" s="198"/>
      <c r="T387" s="199">
        <f t="shared" si="462"/>
        <v>0</v>
      </c>
      <c r="U387" s="199">
        <f t="shared" si="454"/>
        <v>0</v>
      </c>
      <c r="V387" s="198"/>
      <c r="W387" s="199">
        <f t="shared" si="456"/>
        <v>0</v>
      </c>
      <c r="X387" s="198"/>
      <c r="Y387" s="198"/>
      <c r="AA387" s="292">
        <f t="shared" si="458"/>
        <v>0</v>
      </c>
    </row>
    <row r="388" spans="1:27" s="190" customFormat="1" x14ac:dyDescent="0.25">
      <c r="A388" s="187"/>
      <c r="B388" s="187">
        <v>343</v>
      </c>
      <c r="C388" s="188"/>
      <c r="D388" s="189">
        <f t="shared" ref="D388:E388" si="518">SUM(D389+D390+D391+D392)</f>
        <v>0</v>
      </c>
      <c r="E388" s="189">
        <f t="shared" si="518"/>
        <v>0</v>
      </c>
      <c r="F388" s="199">
        <f t="shared" si="475"/>
        <v>0</v>
      </c>
      <c r="G388" s="189"/>
      <c r="H388" s="189">
        <f t="shared" ref="H388:I388" si="519">SUM(H389+H390+H391+H392)</f>
        <v>0</v>
      </c>
      <c r="I388" s="189">
        <f t="shared" si="519"/>
        <v>0</v>
      </c>
      <c r="J388" s="199">
        <f t="shared" si="452"/>
        <v>0</v>
      </c>
      <c r="K388" s="189">
        <f t="shared" ref="K388:S388" si="520">SUM(K389+K390+K391+K392)</f>
        <v>0</v>
      </c>
      <c r="L388" s="189">
        <f t="shared" si="520"/>
        <v>0</v>
      </c>
      <c r="M388" s="189">
        <f t="shared" si="520"/>
        <v>0</v>
      </c>
      <c r="N388" s="189">
        <f t="shared" si="520"/>
        <v>0</v>
      </c>
      <c r="O388" s="189">
        <f t="shared" si="520"/>
        <v>0</v>
      </c>
      <c r="P388" s="189">
        <f t="shared" si="520"/>
        <v>0</v>
      </c>
      <c r="Q388" s="189">
        <f t="shared" si="520"/>
        <v>0</v>
      </c>
      <c r="R388" s="189">
        <f t="shared" si="520"/>
        <v>0</v>
      </c>
      <c r="S388" s="189">
        <f t="shared" si="520"/>
        <v>0</v>
      </c>
      <c r="T388" s="199">
        <f t="shared" si="462"/>
        <v>0</v>
      </c>
      <c r="U388" s="199">
        <f t="shared" si="454"/>
        <v>0</v>
      </c>
      <c r="V388" s="189">
        <f t="shared" ref="V388" si="521">SUM(V389+V390+V391+V392)</f>
        <v>0</v>
      </c>
      <c r="W388" s="199">
        <f t="shared" si="456"/>
        <v>0</v>
      </c>
      <c r="X388" s="189">
        <f t="shared" ref="X388:Y388" si="522">SUM(X389+X390+X391+X392)</f>
        <v>0</v>
      </c>
      <c r="Y388" s="189">
        <f t="shared" si="522"/>
        <v>0</v>
      </c>
      <c r="AA388" s="292">
        <f t="shared" si="458"/>
        <v>0</v>
      </c>
    </row>
    <row r="389" spans="1:27" s="200" customFormat="1" x14ac:dyDescent="0.25">
      <c r="A389" s="195"/>
      <c r="B389" s="196" t="s">
        <v>74</v>
      </c>
      <c r="C389" s="197" t="s">
        <v>75</v>
      </c>
      <c r="D389" s="198"/>
      <c r="E389" s="198"/>
      <c r="F389" s="199">
        <f t="shared" si="475"/>
        <v>0</v>
      </c>
      <c r="G389" s="199"/>
      <c r="H389" s="198"/>
      <c r="I389" s="198"/>
      <c r="J389" s="199">
        <f t="shared" si="452"/>
        <v>0</v>
      </c>
      <c r="K389" s="198">
        <v>0</v>
      </c>
      <c r="L389" s="198"/>
      <c r="M389" s="198"/>
      <c r="N389" s="198"/>
      <c r="O389" s="198"/>
      <c r="P389" s="198"/>
      <c r="Q389" s="198"/>
      <c r="R389" s="198"/>
      <c r="S389" s="198"/>
      <c r="T389" s="199">
        <f t="shared" si="462"/>
        <v>0</v>
      </c>
      <c r="U389" s="199">
        <f t="shared" si="454"/>
        <v>0</v>
      </c>
      <c r="V389" s="198"/>
      <c r="W389" s="199">
        <f t="shared" si="456"/>
        <v>0</v>
      </c>
      <c r="X389" s="198"/>
      <c r="Y389" s="198"/>
      <c r="AA389" s="292">
        <f t="shared" si="458"/>
        <v>0</v>
      </c>
    </row>
    <row r="390" spans="1:27" s="200" customFormat="1" hidden="1" x14ac:dyDescent="0.25">
      <c r="A390" s="195"/>
      <c r="B390" s="196" t="s">
        <v>76</v>
      </c>
      <c r="C390" s="197" t="s">
        <v>77</v>
      </c>
      <c r="D390" s="198"/>
      <c r="E390" s="198"/>
      <c r="F390" s="199">
        <f t="shared" si="475"/>
        <v>0</v>
      </c>
      <c r="G390" s="199"/>
      <c r="H390" s="198"/>
      <c r="I390" s="198"/>
      <c r="J390" s="199">
        <f t="shared" si="452"/>
        <v>0</v>
      </c>
      <c r="K390" s="198"/>
      <c r="L390" s="198"/>
      <c r="M390" s="198"/>
      <c r="N390" s="198"/>
      <c r="O390" s="198"/>
      <c r="P390" s="198"/>
      <c r="Q390" s="198"/>
      <c r="R390" s="198"/>
      <c r="S390" s="198"/>
      <c r="T390" s="199">
        <f t="shared" si="462"/>
        <v>0</v>
      </c>
      <c r="U390" s="199">
        <f t="shared" si="454"/>
        <v>0</v>
      </c>
      <c r="V390" s="198"/>
      <c r="W390" s="199">
        <f t="shared" si="456"/>
        <v>0</v>
      </c>
      <c r="X390" s="198"/>
      <c r="Y390" s="198"/>
      <c r="AA390" s="292">
        <f t="shared" si="458"/>
        <v>0</v>
      </c>
    </row>
    <row r="391" spans="1:27" s="200" customFormat="1" hidden="1" x14ac:dyDescent="0.25">
      <c r="A391" s="195"/>
      <c r="B391" s="196" t="s">
        <v>78</v>
      </c>
      <c r="C391" s="197" t="s">
        <v>79</v>
      </c>
      <c r="D391" s="198"/>
      <c r="E391" s="198"/>
      <c r="F391" s="199">
        <f t="shared" si="475"/>
        <v>0</v>
      </c>
      <c r="G391" s="199"/>
      <c r="H391" s="198"/>
      <c r="I391" s="198"/>
      <c r="J391" s="199">
        <f t="shared" si="452"/>
        <v>0</v>
      </c>
      <c r="K391" s="198"/>
      <c r="L391" s="198"/>
      <c r="M391" s="198"/>
      <c r="N391" s="198"/>
      <c r="O391" s="198"/>
      <c r="P391" s="198"/>
      <c r="Q391" s="198"/>
      <c r="R391" s="198"/>
      <c r="S391" s="198"/>
      <c r="T391" s="199">
        <f t="shared" si="462"/>
        <v>0</v>
      </c>
      <c r="U391" s="199">
        <f t="shared" si="454"/>
        <v>0</v>
      </c>
      <c r="V391" s="198"/>
      <c r="W391" s="199">
        <f t="shared" si="456"/>
        <v>0</v>
      </c>
      <c r="X391" s="198"/>
      <c r="Y391" s="198"/>
      <c r="AA391" s="292">
        <f t="shared" si="458"/>
        <v>0</v>
      </c>
    </row>
    <row r="392" spans="1:27" s="200" customFormat="1" hidden="1" x14ac:dyDescent="0.25">
      <c r="A392" s="195"/>
      <c r="B392" s="196" t="s">
        <v>80</v>
      </c>
      <c r="C392" s="197" t="s">
        <v>81</v>
      </c>
      <c r="D392" s="198"/>
      <c r="E392" s="198"/>
      <c r="F392" s="199">
        <f t="shared" si="475"/>
        <v>0</v>
      </c>
      <c r="G392" s="199"/>
      <c r="H392" s="198"/>
      <c r="I392" s="198"/>
      <c r="J392" s="199">
        <f t="shared" si="452"/>
        <v>0</v>
      </c>
      <c r="K392" s="198"/>
      <c r="L392" s="198"/>
      <c r="M392" s="198"/>
      <c r="N392" s="198"/>
      <c r="O392" s="198"/>
      <c r="P392" s="198"/>
      <c r="Q392" s="198"/>
      <c r="R392" s="198"/>
      <c r="S392" s="198"/>
      <c r="T392" s="199">
        <f t="shared" si="462"/>
        <v>0</v>
      </c>
      <c r="U392" s="199">
        <f t="shared" si="454"/>
        <v>0</v>
      </c>
      <c r="V392" s="198"/>
      <c r="W392" s="199">
        <f t="shared" si="456"/>
        <v>0</v>
      </c>
      <c r="X392" s="198"/>
      <c r="Y392" s="198"/>
      <c r="AA392" s="292">
        <f t="shared" si="458"/>
        <v>0</v>
      </c>
    </row>
    <row r="393" spans="1:27" s="7" customFormat="1" hidden="1" x14ac:dyDescent="0.25">
      <c r="B393" s="5">
        <v>4</v>
      </c>
      <c r="C393" s="7" t="s">
        <v>118</v>
      </c>
      <c r="D393" s="4">
        <f>SUM(D394)</f>
        <v>0</v>
      </c>
      <c r="E393" s="4">
        <f t="shared" ref="E393:V393" si="523">SUM(E394)</f>
        <v>0</v>
      </c>
      <c r="F393" s="199">
        <f t="shared" si="475"/>
        <v>0</v>
      </c>
      <c r="G393" s="4"/>
      <c r="H393" s="4">
        <f t="shared" si="523"/>
        <v>0</v>
      </c>
      <c r="I393" s="4">
        <f t="shared" si="523"/>
        <v>0</v>
      </c>
      <c r="J393" s="199">
        <f t="shared" si="452"/>
        <v>0</v>
      </c>
      <c r="K393" s="4">
        <f t="shared" si="523"/>
        <v>0</v>
      </c>
      <c r="L393" s="4">
        <f t="shared" si="523"/>
        <v>0</v>
      </c>
      <c r="M393" s="4">
        <f t="shared" si="523"/>
        <v>0</v>
      </c>
      <c r="N393" s="4">
        <f t="shared" si="523"/>
        <v>0</v>
      </c>
      <c r="O393" s="4">
        <f t="shared" si="523"/>
        <v>0</v>
      </c>
      <c r="P393" s="4">
        <f t="shared" si="523"/>
        <v>0</v>
      </c>
      <c r="Q393" s="4">
        <f t="shared" si="523"/>
        <v>0</v>
      </c>
      <c r="R393" s="4">
        <f t="shared" si="523"/>
        <v>0</v>
      </c>
      <c r="S393" s="4">
        <f t="shared" si="523"/>
        <v>0</v>
      </c>
      <c r="T393" s="199">
        <f t="shared" si="462"/>
        <v>0</v>
      </c>
      <c r="U393" s="199">
        <f t="shared" si="454"/>
        <v>0</v>
      </c>
      <c r="V393" s="4">
        <f t="shared" si="523"/>
        <v>0</v>
      </c>
      <c r="W393" s="199">
        <f t="shared" si="456"/>
        <v>0</v>
      </c>
      <c r="X393" s="4">
        <f t="shared" ref="X393:Y393" si="524">SUM(X394)</f>
        <v>0</v>
      </c>
      <c r="Y393" s="4">
        <f t="shared" si="524"/>
        <v>0</v>
      </c>
      <c r="AA393" s="292">
        <f t="shared" si="458"/>
        <v>0</v>
      </c>
    </row>
    <row r="394" spans="1:27" s="7" customFormat="1" hidden="1" x14ac:dyDescent="0.25">
      <c r="B394" s="5">
        <v>42</v>
      </c>
      <c r="D394" s="4">
        <f t="shared" ref="D394:E394" si="525">SUM(D395+D403+D406+D411)</f>
        <v>0</v>
      </c>
      <c r="E394" s="4">
        <f t="shared" si="525"/>
        <v>0</v>
      </c>
      <c r="F394" s="199">
        <f t="shared" si="475"/>
        <v>0</v>
      </c>
      <c r="G394" s="4"/>
      <c r="H394" s="4">
        <f t="shared" ref="H394:I394" si="526">SUM(H395+H403+H406+H411)</f>
        <v>0</v>
      </c>
      <c r="I394" s="4">
        <f t="shared" si="526"/>
        <v>0</v>
      </c>
      <c r="J394" s="199">
        <f t="shared" si="452"/>
        <v>0</v>
      </c>
      <c r="K394" s="4">
        <f t="shared" ref="K394:S394" si="527">SUM(K395+K403+K406+K411)</f>
        <v>0</v>
      </c>
      <c r="L394" s="4">
        <f t="shared" si="527"/>
        <v>0</v>
      </c>
      <c r="M394" s="4">
        <f t="shared" si="527"/>
        <v>0</v>
      </c>
      <c r="N394" s="4">
        <f t="shared" si="527"/>
        <v>0</v>
      </c>
      <c r="O394" s="4">
        <f t="shared" si="527"/>
        <v>0</v>
      </c>
      <c r="P394" s="4">
        <f t="shared" si="527"/>
        <v>0</v>
      </c>
      <c r="Q394" s="4">
        <f t="shared" si="527"/>
        <v>0</v>
      </c>
      <c r="R394" s="4">
        <f t="shared" si="527"/>
        <v>0</v>
      </c>
      <c r="S394" s="4">
        <f t="shared" si="527"/>
        <v>0</v>
      </c>
      <c r="T394" s="199">
        <f t="shared" si="462"/>
        <v>0</v>
      </c>
      <c r="U394" s="199">
        <f t="shared" si="454"/>
        <v>0</v>
      </c>
      <c r="V394" s="4">
        <f t="shared" ref="V394" si="528">SUM(V395+V403+V406+V411)</f>
        <v>0</v>
      </c>
      <c r="W394" s="199">
        <f t="shared" si="456"/>
        <v>0</v>
      </c>
      <c r="X394" s="4">
        <f t="shared" ref="X394:Y394" si="529">SUM(X395+X403+X406+X411)</f>
        <v>0</v>
      </c>
      <c r="Y394" s="4">
        <f t="shared" si="529"/>
        <v>0</v>
      </c>
      <c r="AA394" s="292">
        <f t="shared" si="458"/>
        <v>0</v>
      </c>
    </row>
    <row r="395" spans="1:27" s="7" customFormat="1" hidden="1" x14ac:dyDescent="0.25">
      <c r="B395" s="5">
        <v>422</v>
      </c>
      <c r="D395" s="4">
        <f t="shared" ref="D395:E395" si="530">SUM(D396+D397+D398+D399+D400+D401+D402)</f>
        <v>0</v>
      </c>
      <c r="E395" s="4">
        <f t="shared" si="530"/>
        <v>0</v>
      </c>
      <c r="F395" s="199">
        <f t="shared" ref="F395:F413" si="531">SUM(H395:S395)</f>
        <v>0</v>
      </c>
      <c r="G395" s="4"/>
      <c r="H395" s="4">
        <f t="shared" ref="H395:I395" si="532">SUM(H396+H397+H398+H399+H400+H401+H402)</f>
        <v>0</v>
      </c>
      <c r="I395" s="4">
        <f t="shared" si="532"/>
        <v>0</v>
      </c>
      <c r="J395" s="199">
        <f t="shared" si="452"/>
        <v>0</v>
      </c>
      <c r="K395" s="4">
        <f t="shared" ref="K395:S395" si="533">SUM(K396+K397+K398+K399+K400+K401+K402)</f>
        <v>0</v>
      </c>
      <c r="L395" s="4">
        <f t="shared" si="533"/>
        <v>0</v>
      </c>
      <c r="M395" s="4">
        <f t="shared" si="533"/>
        <v>0</v>
      </c>
      <c r="N395" s="4">
        <f t="shared" si="533"/>
        <v>0</v>
      </c>
      <c r="O395" s="4">
        <f t="shared" si="533"/>
        <v>0</v>
      </c>
      <c r="P395" s="4">
        <f t="shared" si="533"/>
        <v>0</v>
      </c>
      <c r="Q395" s="4">
        <f t="shared" si="533"/>
        <v>0</v>
      </c>
      <c r="R395" s="4">
        <f t="shared" si="533"/>
        <v>0</v>
      </c>
      <c r="S395" s="4">
        <f t="shared" si="533"/>
        <v>0</v>
      </c>
      <c r="T395" s="199">
        <f t="shared" si="462"/>
        <v>0</v>
      </c>
      <c r="U395" s="199">
        <f t="shared" si="454"/>
        <v>0</v>
      </c>
      <c r="V395" s="4">
        <f t="shared" ref="V395" si="534">SUM(V396+V397+V398+V399+V400+V401+V402)</f>
        <v>0</v>
      </c>
      <c r="W395" s="199">
        <f t="shared" si="456"/>
        <v>0</v>
      </c>
      <c r="X395" s="4">
        <f t="shared" ref="X395:Y395" si="535">SUM(X396+X397+X398+X399+X400+X401+X402)</f>
        <v>0</v>
      </c>
      <c r="Y395" s="4">
        <f t="shared" si="535"/>
        <v>0</v>
      </c>
      <c r="AA395" s="292">
        <f t="shared" si="458"/>
        <v>0</v>
      </c>
    </row>
    <row r="396" spans="1:27" s="200" customFormat="1" hidden="1" x14ac:dyDescent="0.25">
      <c r="A396" s="195"/>
      <c r="B396" s="204" t="s">
        <v>82</v>
      </c>
      <c r="C396" s="205" t="s">
        <v>83</v>
      </c>
      <c r="D396" s="198"/>
      <c r="E396" s="198"/>
      <c r="F396" s="199">
        <f t="shared" si="531"/>
        <v>0</v>
      </c>
      <c r="G396" s="199"/>
      <c r="H396" s="198"/>
      <c r="I396" s="198"/>
      <c r="J396" s="199">
        <f t="shared" ref="J396:J413" si="536">SUM(H396:I396)</f>
        <v>0</v>
      </c>
      <c r="K396" s="198"/>
      <c r="L396" s="198"/>
      <c r="M396" s="198"/>
      <c r="N396" s="198"/>
      <c r="O396" s="198"/>
      <c r="P396" s="198"/>
      <c r="Q396" s="198"/>
      <c r="R396" s="198"/>
      <c r="S396" s="198"/>
      <c r="T396" s="199">
        <f t="shared" si="462"/>
        <v>0</v>
      </c>
      <c r="U396" s="199">
        <f t="shared" si="454"/>
        <v>0</v>
      </c>
      <c r="V396" s="198"/>
      <c r="W396" s="199">
        <f t="shared" si="456"/>
        <v>0</v>
      </c>
      <c r="X396" s="198"/>
      <c r="Y396" s="198"/>
      <c r="AA396" s="292">
        <f t="shared" si="458"/>
        <v>0</v>
      </c>
    </row>
    <row r="397" spans="1:27" s="200" customFormat="1" hidden="1" x14ac:dyDescent="0.25">
      <c r="A397" s="195"/>
      <c r="B397" s="204" t="s">
        <v>84</v>
      </c>
      <c r="C397" s="205" t="s">
        <v>85</v>
      </c>
      <c r="D397" s="198"/>
      <c r="E397" s="198"/>
      <c r="F397" s="199">
        <f t="shared" si="531"/>
        <v>0</v>
      </c>
      <c r="G397" s="199"/>
      <c r="H397" s="198"/>
      <c r="I397" s="198"/>
      <c r="J397" s="199">
        <f t="shared" si="536"/>
        <v>0</v>
      </c>
      <c r="K397" s="198"/>
      <c r="L397" s="198"/>
      <c r="M397" s="198"/>
      <c r="N397" s="198"/>
      <c r="O397" s="198"/>
      <c r="P397" s="198"/>
      <c r="Q397" s="198"/>
      <c r="R397" s="198"/>
      <c r="S397" s="198"/>
      <c r="T397" s="199">
        <f t="shared" si="462"/>
        <v>0</v>
      </c>
      <c r="U397" s="199">
        <f t="shared" si="454"/>
        <v>0</v>
      </c>
      <c r="V397" s="198"/>
      <c r="W397" s="199">
        <f t="shared" si="456"/>
        <v>0</v>
      </c>
      <c r="X397" s="198"/>
      <c r="Y397" s="198"/>
      <c r="AA397" s="292">
        <f t="shared" si="458"/>
        <v>0</v>
      </c>
    </row>
    <row r="398" spans="1:27" s="200" customFormat="1" hidden="1" x14ac:dyDescent="0.25">
      <c r="A398" s="195"/>
      <c r="B398" s="204" t="s">
        <v>86</v>
      </c>
      <c r="C398" s="205" t="s">
        <v>87</v>
      </c>
      <c r="D398" s="198"/>
      <c r="E398" s="198"/>
      <c r="F398" s="199">
        <f t="shared" si="531"/>
        <v>0</v>
      </c>
      <c r="G398" s="199"/>
      <c r="H398" s="198"/>
      <c r="I398" s="198"/>
      <c r="J398" s="199">
        <f t="shared" si="536"/>
        <v>0</v>
      </c>
      <c r="K398" s="198"/>
      <c r="L398" s="198"/>
      <c r="M398" s="198"/>
      <c r="N398" s="198"/>
      <c r="O398" s="198"/>
      <c r="P398" s="198"/>
      <c r="Q398" s="198"/>
      <c r="R398" s="198"/>
      <c r="S398" s="198"/>
      <c r="T398" s="199">
        <f t="shared" si="462"/>
        <v>0</v>
      </c>
      <c r="U398" s="199">
        <f t="shared" si="454"/>
        <v>0</v>
      </c>
      <c r="V398" s="198"/>
      <c r="W398" s="199">
        <f t="shared" si="456"/>
        <v>0</v>
      </c>
      <c r="X398" s="198"/>
      <c r="Y398" s="198"/>
      <c r="AA398" s="292">
        <f t="shared" si="458"/>
        <v>0</v>
      </c>
    </row>
    <row r="399" spans="1:27" s="200" customFormat="1" hidden="1" x14ac:dyDescent="0.25">
      <c r="A399" s="195"/>
      <c r="B399" s="204" t="s">
        <v>88</v>
      </c>
      <c r="C399" s="205" t="s">
        <v>89</v>
      </c>
      <c r="D399" s="198"/>
      <c r="E399" s="198"/>
      <c r="F399" s="199">
        <f t="shared" si="531"/>
        <v>0</v>
      </c>
      <c r="G399" s="199"/>
      <c r="H399" s="198"/>
      <c r="I399" s="198"/>
      <c r="J399" s="199">
        <f t="shared" si="536"/>
        <v>0</v>
      </c>
      <c r="K399" s="198"/>
      <c r="L399" s="198"/>
      <c r="M399" s="198"/>
      <c r="N399" s="198"/>
      <c r="O399" s="198"/>
      <c r="P399" s="198"/>
      <c r="Q399" s="198"/>
      <c r="R399" s="198"/>
      <c r="S399" s="198"/>
      <c r="T399" s="199">
        <f t="shared" si="462"/>
        <v>0</v>
      </c>
      <c r="U399" s="199">
        <f t="shared" ref="U399:U413" si="537">SUM(J399+T399)</f>
        <v>0</v>
      </c>
      <c r="V399" s="198"/>
      <c r="W399" s="199">
        <f t="shared" ref="W399:W413" si="538">SUM(U399:V399)</f>
        <v>0</v>
      </c>
      <c r="X399" s="198"/>
      <c r="Y399" s="198"/>
      <c r="AA399" s="292">
        <f t="shared" ref="AA399:AA462" si="539">SUM(H399+T399)</f>
        <v>0</v>
      </c>
    </row>
    <row r="400" spans="1:27" s="200" customFormat="1" hidden="1" x14ac:dyDescent="0.25">
      <c r="A400" s="195"/>
      <c r="B400" s="204" t="s">
        <v>90</v>
      </c>
      <c r="C400" s="205" t="s">
        <v>91</v>
      </c>
      <c r="D400" s="198"/>
      <c r="E400" s="198"/>
      <c r="F400" s="199">
        <f t="shared" si="531"/>
        <v>0</v>
      </c>
      <c r="G400" s="199"/>
      <c r="H400" s="198"/>
      <c r="I400" s="198"/>
      <c r="J400" s="199">
        <f t="shared" si="536"/>
        <v>0</v>
      </c>
      <c r="K400" s="198"/>
      <c r="L400" s="198"/>
      <c r="M400" s="198"/>
      <c r="N400" s="198"/>
      <c r="O400" s="198"/>
      <c r="P400" s="198"/>
      <c r="Q400" s="198"/>
      <c r="R400" s="198"/>
      <c r="S400" s="198"/>
      <c r="T400" s="199">
        <f t="shared" ref="T400:T413" si="540">SUM(K400:S400)</f>
        <v>0</v>
      </c>
      <c r="U400" s="199">
        <f t="shared" si="537"/>
        <v>0</v>
      </c>
      <c r="V400" s="198"/>
      <c r="W400" s="199">
        <f t="shared" si="538"/>
        <v>0</v>
      </c>
      <c r="X400" s="198"/>
      <c r="Y400" s="198"/>
      <c r="AA400" s="292">
        <f t="shared" si="539"/>
        <v>0</v>
      </c>
    </row>
    <row r="401" spans="1:27" s="200" customFormat="1" hidden="1" x14ac:dyDescent="0.25">
      <c r="A401" s="195"/>
      <c r="B401" s="204" t="s">
        <v>92</v>
      </c>
      <c r="C401" s="205" t="s">
        <v>93</v>
      </c>
      <c r="D401" s="198"/>
      <c r="E401" s="198"/>
      <c r="F401" s="199">
        <f t="shared" si="531"/>
        <v>0</v>
      </c>
      <c r="G401" s="199"/>
      <c r="H401" s="198"/>
      <c r="I401" s="198"/>
      <c r="J401" s="199">
        <f t="shared" si="536"/>
        <v>0</v>
      </c>
      <c r="K401" s="198"/>
      <c r="L401" s="198"/>
      <c r="M401" s="198"/>
      <c r="N401" s="198"/>
      <c r="O401" s="198"/>
      <c r="P401" s="198"/>
      <c r="Q401" s="198"/>
      <c r="R401" s="198"/>
      <c r="S401" s="198"/>
      <c r="T401" s="199">
        <f t="shared" si="540"/>
        <v>0</v>
      </c>
      <c r="U401" s="199">
        <f t="shared" si="537"/>
        <v>0</v>
      </c>
      <c r="V401" s="198"/>
      <c r="W401" s="199">
        <f t="shared" si="538"/>
        <v>0</v>
      </c>
      <c r="X401" s="198"/>
      <c r="Y401" s="198"/>
      <c r="AA401" s="292">
        <f t="shared" si="539"/>
        <v>0</v>
      </c>
    </row>
    <row r="402" spans="1:27" s="200" customFormat="1" hidden="1" x14ac:dyDescent="0.25">
      <c r="A402" s="195"/>
      <c r="B402" s="204" t="s">
        <v>94</v>
      </c>
      <c r="C402" s="205" t="s">
        <v>95</v>
      </c>
      <c r="D402" s="198"/>
      <c r="E402" s="198"/>
      <c r="F402" s="199">
        <f t="shared" si="531"/>
        <v>0</v>
      </c>
      <c r="G402" s="199"/>
      <c r="H402" s="198"/>
      <c r="I402" s="198"/>
      <c r="J402" s="199">
        <f t="shared" si="536"/>
        <v>0</v>
      </c>
      <c r="K402" s="198"/>
      <c r="L402" s="198"/>
      <c r="M402" s="198"/>
      <c r="N402" s="198"/>
      <c r="O402" s="198"/>
      <c r="P402" s="198"/>
      <c r="Q402" s="198"/>
      <c r="R402" s="198"/>
      <c r="S402" s="198"/>
      <c r="T402" s="199">
        <f t="shared" si="540"/>
        <v>0</v>
      </c>
      <c r="U402" s="199">
        <f t="shared" si="537"/>
        <v>0</v>
      </c>
      <c r="V402" s="198"/>
      <c r="W402" s="199">
        <f t="shared" si="538"/>
        <v>0</v>
      </c>
      <c r="X402" s="198"/>
      <c r="Y402" s="198"/>
      <c r="AA402" s="292">
        <f t="shared" si="539"/>
        <v>0</v>
      </c>
    </row>
    <row r="403" spans="1:27" s="190" customFormat="1" hidden="1" x14ac:dyDescent="0.25">
      <c r="A403" s="187"/>
      <c r="B403" s="187">
        <v>423</v>
      </c>
      <c r="C403" s="192"/>
      <c r="D403" s="189">
        <f t="shared" ref="D403:E403" si="541">SUM(D404+D405)</f>
        <v>0</v>
      </c>
      <c r="E403" s="189">
        <f t="shared" si="541"/>
        <v>0</v>
      </c>
      <c r="F403" s="199">
        <f t="shared" si="531"/>
        <v>0</v>
      </c>
      <c r="G403" s="189"/>
      <c r="H403" s="189">
        <f t="shared" ref="H403:I403" si="542">SUM(H404+H405)</f>
        <v>0</v>
      </c>
      <c r="I403" s="189">
        <f t="shared" si="542"/>
        <v>0</v>
      </c>
      <c r="J403" s="199">
        <f t="shared" si="536"/>
        <v>0</v>
      </c>
      <c r="K403" s="189">
        <f t="shared" ref="K403:S403" si="543">SUM(K404+K405)</f>
        <v>0</v>
      </c>
      <c r="L403" s="189">
        <f t="shared" si="543"/>
        <v>0</v>
      </c>
      <c r="M403" s="189">
        <f t="shared" si="543"/>
        <v>0</v>
      </c>
      <c r="N403" s="189">
        <f t="shared" si="543"/>
        <v>0</v>
      </c>
      <c r="O403" s="189">
        <f t="shared" si="543"/>
        <v>0</v>
      </c>
      <c r="P403" s="189">
        <f t="shared" si="543"/>
        <v>0</v>
      </c>
      <c r="Q403" s="189">
        <f t="shared" si="543"/>
        <v>0</v>
      </c>
      <c r="R403" s="189">
        <f t="shared" si="543"/>
        <v>0</v>
      </c>
      <c r="S403" s="189">
        <f t="shared" si="543"/>
        <v>0</v>
      </c>
      <c r="T403" s="199">
        <f t="shared" si="540"/>
        <v>0</v>
      </c>
      <c r="U403" s="199">
        <f t="shared" si="537"/>
        <v>0</v>
      </c>
      <c r="V403" s="189">
        <f t="shared" ref="V403" si="544">SUM(V404+V405)</f>
        <v>0</v>
      </c>
      <c r="W403" s="199">
        <f t="shared" si="538"/>
        <v>0</v>
      </c>
      <c r="X403" s="189">
        <f t="shared" ref="X403:Y403" si="545">SUM(X404+X405)</f>
        <v>0</v>
      </c>
      <c r="Y403" s="189">
        <f t="shared" si="545"/>
        <v>0</v>
      </c>
      <c r="AA403" s="292">
        <f t="shared" si="539"/>
        <v>0</v>
      </c>
    </row>
    <row r="404" spans="1:27" s="200" customFormat="1" hidden="1" x14ac:dyDescent="0.25">
      <c r="A404" s="195"/>
      <c r="B404" s="204" t="s">
        <v>96</v>
      </c>
      <c r="C404" s="205" t="s">
        <v>97</v>
      </c>
      <c r="D404" s="198"/>
      <c r="E404" s="198"/>
      <c r="F404" s="199">
        <f t="shared" si="531"/>
        <v>0</v>
      </c>
      <c r="G404" s="199"/>
      <c r="H404" s="198"/>
      <c r="I404" s="198"/>
      <c r="J404" s="199">
        <f t="shared" si="536"/>
        <v>0</v>
      </c>
      <c r="K404" s="198"/>
      <c r="L404" s="198"/>
      <c r="M404" s="198"/>
      <c r="N404" s="198"/>
      <c r="O404" s="198"/>
      <c r="P404" s="198"/>
      <c r="Q404" s="198"/>
      <c r="R404" s="198"/>
      <c r="S404" s="198"/>
      <c r="T404" s="199">
        <f t="shared" si="540"/>
        <v>0</v>
      </c>
      <c r="U404" s="199">
        <f t="shared" si="537"/>
        <v>0</v>
      </c>
      <c r="V404" s="198"/>
      <c r="W404" s="199">
        <f t="shared" si="538"/>
        <v>0</v>
      </c>
      <c r="X404" s="198"/>
      <c r="Y404" s="198"/>
      <c r="AA404" s="292">
        <f t="shared" si="539"/>
        <v>0</v>
      </c>
    </row>
    <row r="405" spans="1:27" s="200" customFormat="1" hidden="1" x14ac:dyDescent="0.25">
      <c r="A405" s="195"/>
      <c r="B405" s="204" t="s">
        <v>98</v>
      </c>
      <c r="C405" s="205" t="s">
        <v>99</v>
      </c>
      <c r="D405" s="198"/>
      <c r="E405" s="198"/>
      <c r="F405" s="199">
        <f t="shared" si="531"/>
        <v>0</v>
      </c>
      <c r="G405" s="199"/>
      <c r="H405" s="198"/>
      <c r="I405" s="198"/>
      <c r="J405" s="199">
        <f t="shared" si="536"/>
        <v>0</v>
      </c>
      <c r="K405" s="198"/>
      <c r="L405" s="198"/>
      <c r="M405" s="198"/>
      <c r="N405" s="198"/>
      <c r="O405" s="198"/>
      <c r="P405" s="198"/>
      <c r="Q405" s="198"/>
      <c r="R405" s="198"/>
      <c r="S405" s="198"/>
      <c r="T405" s="199">
        <f t="shared" si="540"/>
        <v>0</v>
      </c>
      <c r="U405" s="199">
        <f t="shared" si="537"/>
        <v>0</v>
      </c>
      <c r="V405" s="198"/>
      <c r="W405" s="199">
        <f t="shared" si="538"/>
        <v>0</v>
      </c>
      <c r="X405" s="198"/>
      <c r="Y405" s="198"/>
      <c r="AA405" s="292">
        <f t="shared" si="539"/>
        <v>0</v>
      </c>
    </row>
    <row r="406" spans="1:27" s="190" customFormat="1" hidden="1" x14ac:dyDescent="0.25">
      <c r="A406" s="187"/>
      <c r="B406" s="187">
        <v>424</v>
      </c>
      <c r="C406" s="192"/>
      <c r="D406" s="189">
        <f t="shared" ref="D406:E406" si="546">SUM(D407+D408+D409+D410)</f>
        <v>0</v>
      </c>
      <c r="E406" s="189">
        <f t="shared" si="546"/>
        <v>0</v>
      </c>
      <c r="F406" s="199">
        <f t="shared" si="531"/>
        <v>0</v>
      </c>
      <c r="G406" s="189"/>
      <c r="H406" s="189">
        <f t="shared" ref="H406:I406" si="547">SUM(H407+H408+H409+H410)</f>
        <v>0</v>
      </c>
      <c r="I406" s="189">
        <f t="shared" si="547"/>
        <v>0</v>
      </c>
      <c r="J406" s="199">
        <f t="shared" si="536"/>
        <v>0</v>
      </c>
      <c r="K406" s="189">
        <f t="shared" ref="K406:S406" si="548">SUM(K407+K408+K409+K410)</f>
        <v>0</v>
      </c>
      <c r="L406" s="189">
        <f t="shared" si="548"/>
        <v>0</v>
      </c>
      <c r="M406" s="189">
        <f t="shared" si="548"/>
        <v>0</v>
      </c>
      <c r="N406" s="189">
        <f t="shared" si="548"/>
        <v>0</v>
      </c>
      <c r="O406" s="189">
        <f t="shared" si="548"/>
        <v>0</v>
      </c>
      <c r="P406" s="189">
        <f t="shared" si="548"/>
        <v>0</v>
      </c>
      <c r="Q406" s="189">
        <f t="shared" si="548"/>
        <v>0</v>
      </c>
      <c r="R406" s="189">
        <f t="shared" si="548"/>
        <v>0</v>
      </c>
      <c r="S406" s="189">
        <f t="shared" si="548"/>
        <v>0</v>
      </c>
      <c r="T406" s="199">
        <f t="shared" si="540"/>
        <v>0</v>
      </c>
      <c r="U406" s="199">
        <f t="shared" si="537"/>
        <v>0</v>
      </c>
      <c r="V406" s="189">
        <f t="shared" ref="V406" si="549">SUM(V407+V408+V409+V410)</f>
        <v>0</v>
      </c>
      <c r="W406" s="199">
        <f t="shared" si="538"/>
        <v>0</v>
      </c>
      <c r="X406" s="189">
        <f t="shared" ref="X406:Y406" si="550">SUM(X407+X408+X409+X410)</f>
        <v>0</v>
      </c>
      <c r="Y406" s="189">
        <f t="shared" si="550"/>
        <v>0</v>
      </c>
      <c r="AA406" s="292">
        <f t="shared" si="539"/>
        <v>0</v>
      </c>
    </row>
    <row r="407" spans="1:27" s="200" customFormat="1" hidden="1" x14ac:dyDescent="0.25">
      <c r="A407" s="195"/>
      <c r="B407" s="206">
        <v>4241</v>
      </c>
      <c r="C407" s="207" t="s">
        <v>100</v>
      </c>
      <c r="D407" s="198"/>
      <c r="E407" s="198"/>
      <c r="F407" s="199">
        <f t="shared" si="531"/>
        <v>0</v>
      </c>
      <c r="G407" s="199"/>
      <c r="H407" s="198"/>
      <c r="I407" s="198"/>
      <c r="J407" s="199">
        <f t="shared" si="536"/>
        <v>0</v>
      </c>
      <c r="K407" s="198"/>
      <c r="L407" s="198"/>
      <c r="M407" s="198"/>
      <c r="N407" s="198"/>
      <c r="O407" s="198"/>
      <c r="P407" s="198"/>
      <c r="Q407" s="198"/>
      <c r="R407" s="198"/>
      <c r="S407" s="198"/>
      <c r="T407" s="199">
        <f t="shared" si="540"/>
        <v>0</v>
      </c>
      <c r="U407" s="199">
        <f t="shared" si="537"/>
        <v>0</v>
      </c>
      <c r="V407" s="198"/>
      <c r="W407" s="199">
        <f t="shared" si="538"/>
        <v>0</v>
      </c>
      <c r="X407" s="198"/>
      <c r="Y407" s="198"/>
      <c r="AA407" s="292">
        <f t="shared" si="539"/>
        <v>0</v>
      </c>
    </row>
    <row r="408" spans="1:27" s="200" customFormat="1" hidden="1" x14ac:dyDescent="0.25">
      <c r="A408" s="195"/>
      <c r="B408" s="206">
        <v>4242</v>
      </c>
      <c r="C408" s="208" t="s">
        <v>101</v>
      </c>
      <c r="D408" s="198"/>
      <c r="E408" s="198"/>
      <c r="F408" s="199">
        <f t="shared" si="531"/>
        <v>0</v>
      </c>
      <c r="G408" s="199"/>
      <c r="H408" s="198"/>
      <c r="I408" s="198"/>
      <c r="J408" s="199">
        <f t="shared" si="536"/>
        <v>0</v>
      </c>
      <c r="K408" s="198"/>
      <c r="L408" s="198"/>
      <c r="M408" s="198"/>
      <c r="N408" s="198"/>
      <c r="O408" s="198"/>
      <c r="P408" s="198"/>
      <c r="Q408" s="198"/>
      <c r="R408" s="198"/>
      <c r="S408" s="198"/>
      <c r="T408" s="199">
        <f t="shared" si="540"/>
        <v>0</v>
      </c>
      <c r="U408" s="199">
        <f t="shared" si="537"/>
        <v>0</v>
      </c>
      <c r="V408" s="198"/>
      <c r="W408" s="199">
        <f t="shared" si="538"/>
        <v>0</v>
      </c>
      <c r="X408" s="198"/>
      <c r="Y408" s="198"/>
      <c r="AA408" s="292">
        <f t="shared" si="539"/>
        <v>0</v>
      </c>
    </row>
    <row r="409" spans="1:27" s="200" customFormat="1" hidden="1" x14ac:dyDescent="0.25">
      <c r="A409" s="195"/>
      <c r="B409" s="206">
        <v>4243</v>
      </c>
      <c r="C409" s="208" t="s">
        <v>102</v>
      </c>
      <c r="D409" s="198"/>
      <c r="E409" s="198"/>
      <c r="F409" s="199">
        <f t="shared" si="531"/>
        <v>0</v>
      </c>
      <c r="G409" s="199"/>
      <c r="H409" s="198"/>
      <c r="I409" s="198"/>
      <c r="J409" s="199">
        <f t="shared" si="536"/>
        <v>0</v>
      </c>
      <c r="K409" s="198"/>
      <c r="L409" s="198"/>
      <c r="M409" s="198"/>
      <c r="N409" s="198"/>
      <c r="O409" s="198"/>
      <c r="P409" s="198"/>
      <c r="Q409" s="198"/>
      <c r="R409" s="198"/>
      <c r="S409" s="198"/>
      <c r="T409" s="199">
        <f t="shared" si="540"/>
        <v>0</v>
      </c>
      <c r="U409" s="199">
        <f t="shared" si="537"/>
        <v>0</v>
      </c>
      <c r="V409" s="198"/>
      <c r="W409" s="199">
        <f t="shared" si="538"/>
        <v>0</v>
      </c>
      <c r="X409" s="198"/>
      <c r="Y409" s="198"/>
      <c r="AA409" s="292">
        <f t="shared" si="539"/>
        <v>0</v>
      </c>
    </row>
    <row r="410" spans="1:27" s="200" customFormat="1" hidden="1" x14ac:dyDescent="0.25">
      <c r="A410" s="195"/>
      <c r="B410" s="206">
        <v>4244</v>
      </c>
      <c r="C410" s="208" t="s">
        <v>103</v>
      </c>
      <c r="D410" s="198"/>
      <c r="E410" s="198"/>
      <c r="F410" s="199">
        <f t="shared" si="531"/>
        <v>0</v>
      </c>
      <c r="G410" s="199"/>
      <c r="H410" s="198"/>
      <c r="I410" s="198"/>
      <c r="J410" s="199">
        <f t="shared" si="536"/>
        <v>0</v>
      </c>
      <c r="K410" s="198"/>
      <c r="L410" s="198"/>
      <c r="M410" s="198"/>
      <c r="N410" s="198"/>
      <c r="O410" s="198"/>
      <c r="P410" s="198"/>
      <c r="Q410" s="198"/>
      <c r="R410" s="198"/>
      <c r="S410" s="198"/>
      <c r="T410" s="199">
        <f t="shared" si="540"/>
        <v>0</v>
      </c>
      <c r="U410" s="199">
        <f t="shared" si="537"/>
        <v>0</v>
      </c>
      <c r="V410" s="198"/>
      <c r="W410" s="199">
        <f t="shared" si="538"/>
        <v>0</v>
      </c>
      <c r="X410" s="198"/>
      <c r="Y410" s="198"/>
      <c r="AA410" s="292">
        <f t="shared" si="539"/>
        <v>0</v>
      </c>
    </row>
    <row r="411" spans="1:27" s="190" customFormat="1" hidden="1" x14ac:dyDescent="0.25">
      <c r="A411" s="187"/>
      <c r="B411" s="187">
        <v>426</v>
      </c>
      <c r="C411" s="191"/>
      <c r="D411" s="189">
        <f t="shared" ref="D411:E411" si="551">SUM(D412+D413)</f>
        <v>0</v>
      </c>
      <c r="E411" s="189">
        <f t="shared" si="551"/>
        <v>0</v>
      </c>
      <c r="F411" s="199">
        <f t="shared" si="531"/>
        <v>0</v>
      </c>
      <c r="G411" s="189"/>
      <c r="H411" s="189">
        <f t="shared" ref="H411:I411" si="552">SUM(H412+H413)</f>
        <v>0</v>
      </c>
      <c r="I411" s="189">
        <f t="shared" si="552"/>
        <v>0</v>
      </c>
      <c r="J411" s="199">
        <f t="shared" si="536"/>
        <v>0</v>
      </c>
      <c r="K411" s="189">
        <f t="shared" ref="K411:S411" si="553">SUM(K412+K413)</f>
        <v>0</v>
      </c>
      <c r="L411" s="189">
        <f t="shared" si="553"/>
        <v>0</v>
      </c>
      <c r="M411" s="189">
        <f t="shared" si="553"/>
        <v>0</v>
      </c>
      <c r="N411" s="189">
        <f t="shared" si="553"/>
        <v>0</v>
      </c>
      <c r="O411" s="189">
        <f t="shared" si="553"/>
        <v>0</v>
      </c>
      <c r="P411" s="189">
        <f t="shared" si="553"/>
        <v>0</v>
      </c>
      <c r="Q411" s="189">
        <f t="shared" si="553"/>
        <v>0</v>
      </c>
      <c r="R411" s="189">
        <f t="shared" si="553"/>
        <v>0</v>
      </c>
      <c r="S411" s="189">
        <f t="shared" si="553"/>
        <v>0</v>
      </c>
      <c r="T411" s="199">
        <f t="shared" si="540"/>
        <v>0</v>
      </c>
      <c r="U411" s="199">
        <f t="shared" si="537"/>
        <v>0</v>
      </c>
      <c r="V411" s="189">
        <f t="shared" ref="V411" si="554">SUM(V412+V413)</f>
        <v>0</v>
      </c>
      <c r="W411" s="199">
        <f t="shared" si="538"/>
        <v>0</v>
      </c>
      <c r="X411" s="189">
        <f t="shared" ref="X411:Y411" si="555">SUM(X412+X413)</f>
        <v>0</v>
      </c>
      <c r="Y411" s="189">
        <f t="shared" si="555"/>
        <v>0</v>
      </c>
      <c r="AA411" s="292">
        <f t="shared" si="539"/>
        <v>0</v>
      </c>
    </row>
    <row r="412" spans="1:27" s="200" customFormat="1" hidden="1" x14ac:dyDescent="0.25">
      <c r="A412" s="195"/>
      <c r="B412" s="204">
        <v>4262</v>
      </c>
      <c r="C412" s="205" t="s">
        <v>104</v>
      </c>
      <c r="D412" s="198"/>
      <c r="E412" s="198"/>
      <c r="F412" s="199">
        <f t="shared" si="531"/>
        <v>0</v>
      </c>
      <c r="G412" s="199"/>
      <c r="H412" s="198"/>
      <c r="I412" s="198"/>
      <c r="J412" s="199">
        <f t="shared" si="536"/>
        <v>0</v>
      </c>
      <c r="K412" s="198"/>
      <c r="L412" s="198"/>
      <c r="M412" s="198"/>
      <c r="N412" s="198"/>
      <c r="O412" s="198"/>
      <c r="P412" s="198"/>
      <c r="Q412" s="198"/>
      <c r="R412" s="198"/>
      <c r="S412" s="198"/>
      <c r="T412" s="199">
        <f t="shared" si="540"/>
        <v>0</v>
      </c>
      <c r="U412" s="199">
        <f t="shared" si="537"/>
        <v>0</v>
      </c>
      <c r="V412" s="198"/>
      <c r="W412" s="199">
        <f t="shared" si="538"/>
        <v>0</v>
      </c>
      <c r="X412" s="198"/>
      <c r="Y412" s="198"/>
      <c r="AA412" s="292">
        <f t="shared" si="539"/>
        <v>0</v>
      </c>
    </row>
    <row r="413" spans="1:27" s="200" customFormat="1" hidden="1" x14ac:dyDescent="0.25">
      <c r="A413" s="195"/>
      <c r="B413" s="204">
        <v>4263</v>
      </c>
      <c r="C413" s="205" t="s">
        <v>105</v>
      </c>
      <c r="D413" s="198"/>
      <c r="E413" s="198"/>
      <c r="F413" s="199">
        <f t="shared" si="531"/>
        <v>0</v>
      </c>
      <c r="G413" s="199"/>
      <c r="H413" s="198"/>
      <c r="I413" s="198"/>
      <c r="J413" s="199">
        <f t="shared" si="536"/>
        <v>0</v>
      </c>
      <c r="K413" s="198"/>
      <c r="L413" s="198"/>
      <c r="M413" s="198"/>
      <c r="N413" s="198"/>
      <c r="O413" s="198"/>
      <c r="P413" s="198"/>
      <c r="Q413" s="198"/>
      <c r="R413" s="198"/>
      <c r="S413" s="198"/>
      <c r="T413" s="199">
        <f t="shared" si="540"/>
        <v>0</v>
      </c>
      <c r="U413" s="199">
        <f t="shared" si="537"/>
        <v>0</v>
      </c>
      <c r="V413" s="198"/>
      <c r="W413" s="199">
        <f t="shared" si="538"/>
        <v>0</v>
      </c>
      <c r="X413" s="198"/>
      <c r="Y413" s="198"/>
      <c r="AA413" s="292">
        <f t="shared" si="539"/>
        <v>0</v>
      </c>
    </row>
    <row r="414" spans="1:27" x14ac:dyDescent="0.25">
      <c r="AA414" s="292">
        <f t="shared" si="539"/>
        <v>0</v>
      </c>
    </row>
    <row r="415" spans="1:27" s="7" customFormat="1" hidden="1" x14ac:dyDescent="0.25">
      <c r="B415" s="6"/>
      <c r="C415" s="10" t="s">
        <v>575</v>
      </c>
      <c r="D415" s="4">
        <f t="shared" ref="D415:E415" si="556">SUM(D416+D473)</f>
        <v>0</v>
      </c>
      <c r="E415" s="4">
        <f t="shared" si="556"/>
        <v>0</v>
      </c>
      <c r="F415" s="199">
        <f t="shared" ref="F415:F418" si="557">SUM(H415:S415)</f>
        <v>0</v>
      </c>
      <c r="G415" s="4"/>
      <c r="H415" s="4">
        <f t="shared" ref="H415:I415" si="558">SUM(H416+H473)</f>
        <v>0</v>
      </c>
      <c r="I415" s="4">
        <f t="shared" si="558"/>
        <v>0</v>
      </c>
      <c r="J415" s="199">
        <f t="shared" ref="J415:J475" si="559">SUM(H415:I415)</f>
        <v>0</v>
      </c>
      <c r="K415" s="4">
        <f t="shared" ref="K415:S415" si="560">SUM(K416+K473)</f>
        <v>0</v>
      </c>
      <c r="L415" s="4">
        <f t="shared" si="560"/>
        <v>0</v>
      </c>
      <c r="M415" s="4">
        <f t="shared" si="560"/>
        <v>0</v>
      </c>
      <c r="N415" s="4">
        <f t="shared" si="560"/>
        <v>0</v>
      </c>
      <c r="O415" s="4">
        <f t="shared" si="560"/>
        <v>0</v>
      </c>
      <c r="P415" s="4">
        <f t="shared" si="560"/>
        <v>0</v>
      </c>
      <c r="Q415" s="4">
        <f t="shared" si="560"/>
        <v>0</v>
      </c>
      <c r="R415" s="4">
        <f t="shared" si="560"/>
        <v>0</v>
      </c>
      <c r="S415" s="4">
        <f t="shared" si="560"/>
        <v>0</v>
      </c>
      <c r="T415" s="199">
        <f>SUM(K415:S415)</f>
        <v>0</v>
      </c>
      <c r="U415" s="199">
        <f t="shared" ref="U415:U478" si="561">SUM(J415+T415)</f>
        <v>0</v>
      </c>
      <c r="V415" s="4">
        <f t="shared" ref="V415" si="562">SUM(V416+V473)</f>
        <v>0</v>
      </c>
      <c r="W415" s="199">
        <f t="shared" ref="W415:W478" si="563">SUM(U415:V415)</f>
        <v>0</v>
      </c>
      <c r="X415" s="4">
        <f t="shared" ref="X415:Y415" si="564">SUM(X416+X473)</f>
        <v>0</v>
      </c>
      <c r="Y415" s="4">
        <f t="shared" si="564"/>
        <v>0</v>
      </c>
      <c r="AA415" s="292">
        <f t="shared" si="539"/>
        <v>0</v>
      </c>
    </row>
    <row r="416" spans="1:27" s="7" customFormat="1" hidden="1" x14ac:dyDescent="0.25">
      <c r="B416" s="6">
        <v>3</v>
      </c>
      <c r="C416" s="7" t="s">
        <v>119</v>
      </c>
      <c r="D416" s="4">
        <f t="shared" ref="D416:E416" si="565">SUM(D417+D429+D462)</f>
        <v>0</v>
      </c>
      <c r="E416" s="4">
        <f t="shared" si="565"/>
        <v>0</v>
      </c>
      <c r="F416" s="199">
        <f t="shared" si="557"/>
        <v>0</v>
      </c>
      <c r="G416" s="4"/>
      <c r="H416" s="4">
        <f t="shared" ref="H416:I416" si="566">SUM(H417+H429+H462)</f>
        <v>0</v>
      </c>
      <c r="I416" s="4">
        <f t="shared" si="566"/>
        <v>0</v>
      </c>
      <c r="J416" s="199">
        <f t="shared" si="559"/>
        <v>0</v>
      </c>
      <c r="K416" s="4">
        <f t="shared" ref="K416:S416" si="567">SUM(K417+K429+K462)</f>
        <v>0</v>
      </c>
      <c r="L416" s="4">
        <f t="shared" si="567"/>
        <v>0</v>
      </c>
      <c r="M416" s="4">
        <f t="shared" si="567"/>
        <v>0</v>
      </c>
      <c r="N416" s="4">
        <f t="shared" si="567"/>
        <v>0</v>
      </c>
      <c r="O416" s="4">
        <f t="shared" si="567"/>
        <v>0</v>
      </c>
      <c r="P416" s="4">
        <f t="shared" si="567"/>
        <v>0</v>
      </c>
      <c r="Q416" s="4">
        <f t="shared" si="567"/>
        <v>0</v>
      </c>
      <c r="R416" s="4">
        <f t="shared" si="567"/>
        <v>0</v>
      </c>
      <c r="S416" s="4">
        <f t="shared" si="567"/>
        <v>0</v>
      </c>
      <c r="T416" s="199">
        <f t="shared" ref="T416:T479" si="568">SUM(K416:S416)</f>
        <v>0</v>
      </c>
      <c r="U416" s="199">
        <f t="shared" si="561"/>
        <v>0</v>
      </c>
      <c r="V416" s="4">
        <f t="shared" ref="V416" si="569">SUM(V417+V429+V462)</f>
        <v>0</v>
      </c>
      <c r="W416" s="199">
        <f t="shared" si="563"/>
        <v>0</v>
      </c>
      <c r="X416" s="4">
        <f t="shared" ref="X416:Y416" si="570">SUM(X417+X429+X462)</f>
        <v>0</v>
      </c>
      <c r="Y416" s="4">
        <f t="shared" si="570"/>
        <v>0</v>
      </c>
      <c r="AA416" s="292">
        <f t="shared" si="539"/>
        <v>0</v>
      </c>
    </row>
    <row r="417" spans="1:27" s="7" customFormat="1" hidden="1" x14ac:dyDescent="0.25">
      <c r="B417" s="6">
        <v>31</v>
      </c>
      <c r="D417" s="4">
        <f t="shared" ref="D417:E417" si="571">SUM(D418+D423+D425)</f>
        <v>0</v>
      </c>
      <c r="E417" s="4">
        <f t="shared" si="571"/>
        <v>0</v>
      </c>
      <c r="F417" s="199">
        <f t="shared" si="557"/>
        <v>0</v>
      </c>
      <c r="G417" s="4"/>
      <c r="H417" s="4">
        <f t="shared" ref="H417:I417" si="572">SUM(H418+H423+H425)</f>
        <v>0</v>
      </c>
      <c r="I417" s="4">
        <f t="shared" si="572"/>
        <v>0</v>
      </c>
      <c r="J417" s="199">
        <f t="shared" si="559"/>
        <v>0</v>
      </c>
      <c r="K417" s="4">
        <f t="shared" ref="K417:S417" si="573">SUM(K418+K423+K425)</f>
        <v>0</v>
      </c>
      <c r="L417" s="4">
        <f t="shared" si="573"/>
        <v>0</v>
      </c>
      <c r="M417" s="4">
        <f t="shared" si="573"/>
        <v>0</v>
      </c>
      <c r="N417" s="4">
        <f t="shared" si="573"/>
        <v>0</v>
      </c>
      <c r="O417" s="4">
        <f t="shared" si="573"/>
        <v>0</v>
      </c>
      <c r="P417" s="4">
        <f t="shared" si="573"/>
        <v>0</v>
      </c>
      <c r="Q417" s="4">
        <f t="shared" si="573"/>
        <v>0</v>
      </c>
      <c r="R417" s="4">
        <f t="shared" si="573"/>
        <v>0</v>
      </c>
      <c r="S417" s="4">
        <f t="shared" si="573"/>
        <v>0</v>
      </c>
      <c r="T417" s="199">
        <f t="shared" si="568"/>
        <v>0</v>
      </c>
      <c r="U417" s="199">
        <f t="shared" si="561"/>
        <v>0</v>
      </c>
      <c r="V417" s="4">
        <f t="shared" ref="V417" si="574">SUM(V418+V423+V425)</f>
        <v>0</v>
      </c>
      <c r="W417" s="199">
        <f t="shared" si="563"/>
        <v>0</v>
      </c>
      <c r="X417" s="4">
        <f t="shared" ref="X417:Y417" si="575">SUM(X418+X423+X425)</f>
        <v>0</v>
      </c>
      <c r="Y417" s="4">
        <f t="shared" si="575"/>
        <v>0</v>
      </c>
      <c r="AA417" s="292">
        <f t="shared" si="539"/>
        <v>0</v>
      </c>
    </row>
    <row r="418" spans="1:27" s="7" customFormat="1" hidden="1" x14ac:dyDescent="0.25">
      <c r="B418" s="6">
        <v>311</v>
      </c>
      <c r="D418" s="4">
        <f t="shared" ref="D418:E418" si="576">SUM(D419+D420+D421+D422)</f>
        <v>0</v>
      </c>
      <c r="E418" s="4">
        <f t="shared" si="576"/>
        <v>0</v>
      </c>
      <c r="F418" s="199">
        <f t="shared" si="557"/>
        <v>0</v>
      </c>
      <c r="G418" s="4"/>
      <c r="H418" s="4">
        <f t="shared" ref="H418:I418" si="577">SUM(H419+H420+H421+H422)</f>
        <v>0</v>
      </c>
      <c r="I418" s="4">
        <f t="shared" si="577"/>
        <v>0</v>
      </c>
      <c r="J418" s="199">
        <f t="shared" si="559"/>
        <v>0</v>
      </c>
      <c r="K418" s="4">
        <f t="shared" ref="K418:S418" si="578">SUM(K419+K420+K421+K422)</f>
        <v>0</v>
      </c>
      <c r="L418" s="4">
        <f t="shared" si="578"/>
        <v>0</v>
      </c>
      <c r="M418" s="4">
        <f t="shared" si="578"/>
        <v>0</v>
      </c>
      <c r="N418" s="4">
        <f t="shared" si="578"/>
        <v>0</v>
      </c>
      <c r="O418" s="4">
        <f t="shared" si="578"/>
        <v>0</v>
      </c>
      <c r="P418" s="4">
        <f t="shared" si="578"/>
        <v>0</v>
      </c>
      <c r="Q418" s="4">
        <f t="shared" si="578"/>
        <v>0</v>
      </c>
      <c r="R418" s="4">
        <f t="shared" si="578"/>
        <v>0</v>
      </c>
      <c r="S418" s="4">
        <f t="shared" si="578"/>
        <v>0</v>
      </c>
      <c r="T418" s="199">
        <f t="shared" si="568"/>
        <v>0</v>
      </c>
      <c r="U418" s="199">
        <f t="shared" si="561"/>
        <v>0</v>
      </c>
      <c r="V418" s="4">
        <f t="shared" ref="V418" si="579">SUM(V419+V420+V421+V422)</f>
        <v>0</v>
      </c>
      <c r="W418" s="199">
        <f t="shared" si="563"/>
        <v>0</v>
      </c>
      <c r="X418" s="4">
        <f t="shared" ref="X418:Y418" si="580">SUM(X419+X420+X421+X422)</f>
        <v>0</v>
      </c>
      <c r="Y418" s="4">
        <f t="shared" si="580"/>
        <v>0</v>
      </c>
      <c r="AA418" s="292">
        <f t="shared" si="539"/>
        <v>0</v>
      </c>
    </row>
    <row r="419" spans="1:27" s="200" customFormat="1" hidden="1" x14ac:dyDescent="0.25">
      <c r="A419" s="195"/>
      <c r="B419" s="196" t="s">
        <v>0</v>
      </c>
      <c r="C419" s="197" t="s">
        <v>1</v>
      </c>
      <c r="D419" s="198"/>
      <c r="E419" s="198"/>
      <c r="F419" s="199">
        <f t="shared" ref="F419" si="581">SUM(H419:S419)</f>
        <v>0</v>
      </c>
      <c r="G419" s="199"/>
      <c r="H419" s="198"/>
      <c r="I419" s="198"/>
      <c r="J419" s="199">
        <f t="shared" si="559"/>
        <v>0</v>
      </c>
      <c r="K419" s="198"/>
      <c r="L419" s="198"/>
      <c r="M419" s="198"/>
      <c r="N419" s="198"/>
      <c r="O419" s="198"/>
      <c r="P419" s="198"/>
      <c r="Q419" s="198"/>
      <c r="R419" s="198"/>
      <c r="S419" s="198"/>
      <c r="T419" s="199">
        <f t="shared" si="568"/>
        <v>0</v>
      </c>
      <c r="U419" s="199">
        <f t="shared" si="561"/>
        <v>0</v>
      </c>
      <c r="V419" s="198"/>
      <c r="W419" s="199">
        <f t="shared" si="563"/>
        <v>0</v>
      </c>
      <c r="X419" s="198"/>
      <c r="Y419" s="198"/>
      <c r="AA419" s="292">
        <f t="shared" si="539"/>
        <v>0</v>
      </c>
    </row>
    <row r="420" spans="1:27" s="200" customFormat="1" hidden="1" x14ac:dyDescent="0.25">
      <c r="A420" s="195"/>
      <c r="B420" s="196" t="s">
        <v>2</v>
      </c>
      <c r="C420" s="197" t="s">
        <v>3</v>
      </c>
      <c r="D420" s="198"/>
      <c r="E420" s="198"/>
      <c r="F420" s="199">
        <f t="shared" ref="F420:F474" si="582">SUM(H420:S420)</f>
        <v>0</v>
      </c>
      <c r="G420" s="199"/>
      <c r="H420" s="198"/>
      <c r="I420" s="198"/>
      <c r="J420" s="199">
        <f t="shared" si="559"/>
        <v>0</v>
      </c>
      <c r="K420" s="198"/>
      <c r="L420" s="198"/>
      <c r="M420" s="198"/>
      <c r="N420" s="198"/>
      <c r="O420" s="198"/>
      <c r="P420" s="198"/>
      <c r="Q420" s="198"/>
      <c r="R420" s="198"/>
      <c r="S420" s="198"/>
      <c r="T420" s="199">
        <f t="shared" si="568"/>
        <v>0</v>
      </c>
      <c r="U420" s="199">
        <f t="shared" si="561"/>
        <v>0</v>
      </c>
      <c r="V420" s="198"/>
      <c r="W420" s="199">
        <f t="shared" si="563"/>
        <v>0</v>
      </c>
      <c r="X420" s="198"/>
      <c r="Y420" s="198"/>
      <c r="AA420" s="292">
        <f t="shared" si="539"/>
        <v>0</v>
      </c>
    </row>
    <row r="421" spans="1:27" s="200" customFormat="1" hidden="1" x14ac:dyDescent="0.25">
      <c r="A421" s="195"/>
      <c r="B421" s="196" t="s">
        <v>4</v>
      </c>
      <c r="C421" s="197" t="s">
        <v>5</v>
      </c>
      <c r="D421" s="198"/>
      <c r="E421" s="198"/>
      <c r="F421" s="199">
        <f t="shared" si="582"/>
        <v>0</v>
      </c>
      <c r="G421" s="199"/>
      <c r="H421" s="198"/>
      <c r="I421" s="198"/>
      <c r="J421" s="199">
        <f t="shared" si="559"/>
        <v>0</v>
      </c>
      <c r="K421" s="198"/>
      <c r="L421" s="198"/>
      <c r="M421" s="198"/>
      <c r="N421" s="198"/>
      <c r="O421" s="198"/>
      <c r="P421" s="198"/>
      <c r="Q421" s="198"/>
      <c r="R421" s="198"/>
      <c r="S421" s="198"/>
      <c r="T421" s="199">
        <f t="shared" si="568"/>
        <v>0</v>
      </c>
      <c r="U421" s="199">
        <f t="shared" si="561"/>
        <v>0</v>
      </c>
      <c r="V421" s="198"/>
      <c r="W421" s="199">
        <f t="shared" si="563"/>
        <v>0</v>
      </c>
      <c r="X421" s="198"/>
      <c r="Y421" s="198"/>
      <c r="AA421" s="292">
        <f t="shared" si="539"/>
        <v>0</v>
      </c>
    </row>
    <row r="422" spans="1:27" s="200" customFormat="1" hidden="1" x14ac:dyDescent="0.25">
      <c r="A422" s="195"/>
      <c r="B422" s="196" t="s">
        <v>6</v>
      </c>
      <c r="C422" s="197" t="s">
        <v>7</v>
      </c>
      <c r="D422" s="198"/>
      <c r="E422" s="198"/>
      <c r="F422" s="199">
        <f t="shared" si="582"/>
        <v>0</v>
      </c>
      <c r="G422" s="199"/>
      <c r="H422" s="198"/>
      <c r="I422" s="198"/>
      <c r="J422" s="199">
        <f t="shared" si="559"/>
        <v>0</v>
      </c>
      <c r="K422" s="198"/>
      <c r="L422" s="198"/>
      <c r="M422" s="198"/>
      <c r="N422" s="198"/>
      <c r="O422" s="198"/>
      <c r="P422" s="198"/>
      <c r="Q422" s="198"/>
      <c r="R422" s="198"/>
      <c r="S422" s="198"/>
      <c r="T422" s="199">
        <f t="shared" si="568"/>
        <v>0</v>
      </c>
      <c r="U422" s="199">
        <f t="shared" si="561"/>
        <v>0</v>
      </c>
      <c r="V422" s="198"/>
      <c r="W422" s="199">
        <f t="shared" si="563"/>
        <v>0</v>
      </c>
      <c r="X422" s="198"/>
      <c r="Y422" s="198"/>
      <c r="AA422" s="292">
        <f t="shared" si="539"/>
        <v>0</v>
      </c>
    </row>
    <row r="423" spans="1:27" s="190" customFormat="1" hidden="1" x14ac:dyDescent="0.25">
      <c r="A423" s="187"/>
      <c r="B423" s="187">
        <v>312</v>
      </c>
      <c r="C423" s="188"/>
      <c r="D423" s="189">
        <f>SUM(D424)</f>
        <v>0</v>
      </c>
      <c r="E423" s="189">
        <f t="shared" ref="E423:V423" si="583">SUM(E424)</f>
        <v>0</v>
      </c>
      <c r="F423" s="199">
        <f t="shared" si="582"/>
        <v>0</v>
      </c>
      <c r="G423" s="189"/>
      <c r="H423" s="189">
        <f t="shared" si="583"/>
        <v>0</v>
      </c>
      <c r="I423" s="189">
        <f t="shared" si="583"/>
        <v>0</v>
      </c>
      <c r="J423" s="199">
        <f t="shared" si="559"/>
        <v>0</v>
      </c>
      <c r="K423" s="189">
        <f t="shared" si="583"/>
        <v>0</v>
      </c>
      <c r="L423" s="189">
        <f t="shared" si="583"/>
        <v>0</v>
      </c>
      <c r="M423" s="189">
        <f t="shared" si="583"/>
        <v>0</v>
      </c>
      <c r="N423" s="189">
        <f t="shared" si="583"/>
        <v>0</v>
      </c>
      <c r="O423" s="189">
        <f t="shared" si="583"/>
        <v>0</v>
      </c>
      <c r="P423" s="189">
        <f t="shared" si="583"/>
        <v>0</v>
      </c>
      <c r="Q423" s="189">
        <f t="shared" si="583"/>
        <v>0</v>
      </c>
      <c r="R423" s="189">
        <f t="shared" si="583"/>
        <v>0</v>
      </c>
      <c r="S423" s="189">
        <f t="shared" si="583"/>
        <v>0</v>
      </c>
      <c r="T423" s="199">
        <f t="shared" si="568"/>
        <v>0</v>
      </c>
      <c r="U423" s="199">
        <f t="shared" si="561"/>
        <v>0</v>
      </c>
      <c r="V423" s="189">
        <f t="shared" si="583"/>
        <v>0</v>
      </c>
      <c r="W423" s="199">
        <f t="shared" si="563"/>
        <v>0</v>
      </c>
      <c r="X423" s="189">
        <f t="shared" ref="X423:Y423" si="584">SUM(X424)</f>
        <v>0</v>
      </c>
      <c r="Y423" s="189">
        <f t="shared" si="584"/>
        <v>0</v>
      </c>
      <c r="AA423" s="292">
        <f t="shared" si="539"/>
        <v>0</v>
      </c>
    </row>
    <row r="424" spans="1:27" s="200" customFormat="1" hidden="1" x14ac:dyDescent="0.25">
      <c r="A424" s="195"/>
      <c r="B424" s="196" t="s">
        <v>8</v>
      </c>
      <c r="C424" s="197" t="s">
        <v>9</v>
      </c>
      <c r="D424" s="198"/>
      <c r="E424" s="198"/>
      <c r="F424" s="199">
        <f t="shared" si="582"/>
        <v>0</v>
      </c>
      <c r="G424" s="199"/>
      <c r="H424" s="198"/>
      <c r="I424" s="198"/>
      <c r="J424" s="199">
        <f t="shared" si="559"/>
        <v>0</v>
      </c>
      <c r="K424" s="198"/>
      <c r="L424" s="198"/>
      <c r="M424" s="198"/>
      <c r="N424" s="198"/>
      <c r="O424" s="198"/>
      <c r="P424" s="198"/>
      <c r="Q424" s="198"/>
      <c r="R424" s="198"/>
      <c r="S424" s="198"/>
      <c r="T424" s="199">
        <f t="shared" si="568"/>
        <v>0</v>
      </c>
      <c r="U424" s="199">
        <f t="shared" si="561"/>
        <v>0</v>
      </c>
      <c r="V424" s="198"/>
      <c r="W424" s="199">
        <f t="shared" si="563"/>
        <v>0</v>
      </c>
      <c r="X424" s="198"/>
      <c r="Y424" s="198"/>
      <c r="AA424" s="292">
        <f t="shared" si="539"/>
        <v>0</v>
      </c>
    </row>
    <row r="425" spans="1:27" s="190" customFormat="1" hidden="1" x14ac:dyDescent="0.25">
      <c r="A425" s="187"/>
      <c r="B425" s="187">
        <v>313</v>
      </c>
      <c r="C425" s="188"/>
      <c r="D425" s="189">
        <f t="shared" ref="D425:E425" si="585">SUM(D426+D427+D428)</f>
        <v>0</v>
      </c>
      <c r="E425" s="189">
        <f t="shared" si="585"/>
        <v>0</v>
      </c>
      <c r="F425" s="199">
        <f t="shared" si="582"/>
        <v>0</v>
      </c>
      <c r="G425" s="189"/>
      <c r="H425" s="189">
        <f t="shared" ref="H425:I425" si="586">SUM(H426+H427+H428)</f>
        <v>0</v>
      </c>
      <c r="I425" s="189">
        <f t="shared" si="586"/>
        <v>0</v>
      </c>
      <c r="J425" s="199">
        <f t="shared" si="559"/>
        <v>0</v>
      </c>
      <c r="K425" s="189">
        <f t="shared" ref="K425:S425" si="587">SUM(K426+K427+K428)</f>
        <v>0</v>
      </c>
      <c r="L425" s="189">
        <f t="shared" si="587"/>
        <v>0</v>
      </c>
      <c r="M425" s="189">
        <f t="shared" si="587"/>
        <v>0</v>
      </c>
      <c r="N425" s="189">
        <f t="shared" si="587"/>
        <v>0</v>
      </c>
      <c r="O425" s="189">
        <f t="shared" si="587"/>
        <v>0</v>
      </c>
      <c r="P425" s="189">
        <f t="shared" si="587"/>
        <v>0</v>
      </c>
      <c r="Q425" s="189">
        <f t="shared" si="587"/>
        <v>0</v>
      </c>
      <c r="R425" s="189">
        <f t="shared" si="587"/>
        <v>0</v>
      </c>
      <c r="S425" s="189">
        <f t="shared" si="587"/>
        <v>0</v>
      </c>
      <c r="T425" s="199">
        <f t="shared" si="568"/>
        <v>0</v>
      </c>
      <c r="U425" s="199">
        <f t="shared" si="561"/>
        <v>0</v>
      </c>
      <c r="V425" s="189">
        <f t="shared" ref="V425" si="588">SUM(V426+V427+V428)</f>
        <v>0</v>
      </c>
      <c r="W425" s="199">
        <f t="shared" si="563"/>
        <v>0</v>
      </c>
      <c r="X425" s="189">
        <f t="shared" ref="X425:Y425" si="589">SUM(X426+X427+X428)</f>
        <v>0</v>
      </c>
      <c r="Y425" s="189">
        <f t="shared" si="589"/>
        <v>0</v>
      </c>
      <c r="AA425" s="292">
        <f t="shared" si="539"/>
        <v>0</v>
      </c>
    </row>
    <row r="426" spans="1:27" s="200" customFormat="1" hidden="1" x14ac:dyDescent="0.25">
      <c r="A426" s="195"/>
      <c r="B426" s="196" t="s">
        <v>10</v>
      </c>
      <c r="C426" s="197" t="s">
        <v>11</v>
      </c>
      <c r="D426" s="198"/>
      <c r="E426" s="198"/>
      <c r="F426" s="199">
        <f t="shared" si="582"/>
        <v>0</v>
      </c>
      <c r="G426" s="199"/>
      <c r="H426" s="198"/>
      <c r="I426" s="198"/>
      <c r="J426" s="199">
        <f t="shared" si="559"/>
        <v>0</v>
      </c>
      <c r="K426" s="198"/>
      <c r="L426" s="198"/>
      <c r="M426" s="198"/>
      <c r="N426" s="198"/>
      <c r="O426" s="198"/>
      <c r="P426" s="198"/>
      <c r="Q426" s="198"/>
      <c r="R426" s="198"/>
      <c r="S426" s="198"/>
      <c r="T426" s="199">
        <f t="shared" si="568"/>
        <v>0</v>
      </c>
      <c r="U426" s="199">
        <f t="shared" si="561"/>
        <v>0</v>
      </c>
      <c r="V426" s="198"/>
      <c r="W426" s="199">
        <f t="shared" si="563"/>
        <v>0</v>
      </c>
      <c r="X426" s="198"/>
      <c r="Y426" s="198"/>
      <c r="AA426" s="292">
        <f t="shared" si="539"/>
        <v>0</v>
      </c>
    </row>
    <row r="427" spans="1:27" s="200" customFormat="1" hidden="1" x14ac:dyDescent="0.25">
      <c r="A427" s="195"/>
      <c r="B427" s="196" t="s">
        <v>12</v>
      </c>
      <c r="C427" s="197" t="s">
        <v>13</v>
      </c>
      <c r="D427" s="198"/>
      <c r="E427" s="198"/>
      <c r="F427" s="199">
        <f t="shared" si="582"/>
        <v>0</v>
      </c>
      <c r="G427" s="199"/>
      <c r="H427" s="198"/>
      <c r="I427" s="198"/>
      <c r="J427" s="199">
        <f t="shared" si="559"/>
        <v>0</v>
      </c>
      <c r="K427" s="198"/>
      <c r="L427" s="198"/>
      <c r="M427" s="198"/>
      <c r="N427" s="198"/>
      <c r="O427" s="198"/>
      <c r="P427" s="198"/>
      <c r="Q427" s="198"/>
      <c r="R427" s="198"/>
      <c r="S427" s="198"/>
      <c r="T427" s="199">
        <f t="shared" si="568"/>
        <v>0</v>
      </c>
      <c r="U427" s="199">
        <f t="shared" si="561"/>
        <v>0</v>
      </c>
      <c r="V427" s="198"/>
      <c r="W427" s="199">
        <f t="shared" si="563"/>
        <v>0</v>
      </c>
      <c r="X427" s="198"/>
      <c r="Y427" s="198"/>
      <c r="AA427" s="292">
        <f t="shared" si="539"/>
        <v>0</v>
      </c>
    </row>
    <row r="428" spans="1:27" s="200" customFormat="1" ht="12.75" hidden="1" customHeight="1" x14ac:dyDescent="0.25">
      <c r="A428" s="195"/>
      <c r="B428" s="196" t="s">
        <v>14</v>
      </c>
      <c r="C428" s="197" t="s">
        <v>15</v>
      </c>
      <c r="D428" s="198"/>
      <c r="E428" s="198"/>
      <c r="F428" s="199">
        <f t="shared" si="582"/>
        <v>0</v>
      </c>
      <c r="G428" s="199"/>
      <c r="H428" s="198"/>
      <c r="I428" s="198"/>
      <c r="J428" s="199">
        <f t="shared" si="559"/>
        <v>0</v>
      </c>
      <c r="K428" s="198"/>
      <c r="L428" s="198"/>
      <c r="M428" s="198"/>
      <c r="N428" s="198"/>
      <c r="O428" s="198"/>
      <c r="P428" s="198"/>
      <c r="Q428" s="198"/>
      <c r="R428" s="198"/>
      <c r="S428" s="198"/>
      <c r="T428" s="199">
        <f t="shared" si="568"/>
        <v>0</v>
      </c>
      <c r="U428" s="199">
        <f t="shared" si="561"/>
        <v>0</v>
      </c>
      <c r="V428" s="198"/>
      <c r="W428" s="199">
        <f t="shared" si="563"/>
        <v>0</v>
      </c>
      <c r="X428" s="198"/>
      <c r="Y428" s="198"/>
      <c r="AA428" s="292">
        <f t="shared" si="539"/>
        <v>0</v>
      </c>
    </row>
    <row r="429" spans="1:27" s="190" customFormat="1" ht="12.75" hidden="1" customHeight="1" x14ac:dyDescent="0.25">
      <c r="A429" s="187"/>
      <c r="B429" s="187">
        <v>32</v>
      </c>
      <c r="C429" s="188"/>
      <c r="D429" s="189">
        <f t="shared" ref="D429:E429" si="590">SUM(D430+D435+D442+D452+D454)</f>
        <v>0</v>
      </c>
      <c r="E429" s="189">
        <f t="shared" si="590"/>
        <v>0</v>
      </c>
      <c r="F429" s="199">
        <f t="shared" si="582"/>
        <v>0</v>
      </c>
      <c r="G429" s="189"/>
      <c r="H429" s="189">
        <f t="shared" ref="H429:I429" si="591">SUM(H430+H435+H442+H452+H454)</f>
        <v>0</v>
      </c>
      <c r="I429" s="189">
        <f t="shared" si="591"/>
        <v>0</v>
      </c>
      <c r="J429" s="199">
        <f t="shared" si="559"/>
        <v>0</v>
      </c>
      <c r="K429" s="189">
        <f t="shared" ref="K429:S429" si="592">SUM(K430+K435+K442+K452+K454)</f>
        <v>0</v>
      </c>
      <c r="L429" s="189">
        <f t="shared" si="592"/>
        <v>0</v>
      </c>
      <c r="M429" s="189">
        <f t="shared" si="592"/>
        <v>0</v>
      </c>
      <c r="N429" s="189">
        <f t="shared" si="592"/>
        <v>0</v>
      </c>
      <c r="O429" s="189">
        <f t="shared" si="592"/>
        <v>0</v>
      </c>
      <c r="P429" s="189">
        <f t="shared" si="592"/>
        <v>0</v>
      </c>
      <c r="Q429" s="189">
        <f t="shared" si="592"/>
        <v>0</v>
      </c>
      <c r="R429" s="189">
        <f t="shared" si="592"/>
        <v>0</v>
      </c>
      <c r="S429" s="189">
        <f t="shared" si="592"/>
        <v>0</v>
      </c>
      <c r="T429" s="199">
        <f t="shared" si="568"/>
        <v>0</v>
      </c>
      <c r="U429" s="199">
        <f t="shared" si="561"/>
        <v>0</v>
      </c>
      <c r="V429" s="189">
        <f t="shared" ref="V429" si="593">SUM(V430+V435+V442+V452+V454)</f>
        <v>0</v>
      </c>
      <c r="W429" s="199">
        <f t="shared" si="563"/>
        <v>0</v>
      </c>
      <c r="X429" s="189">
        <f t="shared" ref="X429:Y429" si="594">SUM(X430+X431+X432+X433+X434+X435)</f>
        <v>0</v>
      </c>
      <c r="Y429" s="189">
        <f t="shared" si="594"/>
        <v>0</v>
      </c>
      <c r="AA429" s="292">
        <f t="shared" si="539"/>
        <v>0</v>
      </c>
    </row>
    <row r="430" spans="1:27" s="190" customFormat="1" ht="12.75" hidden="1" customHeight="1" x14ac:dyDescent="0.25">
      <c r="A430" s="187"/>
      <c r="B430" s="187">
        <v>321</v>
      </c>
      <c r="C430" s="188"/>
      <c r="D430" s="189">
        <f t="shared" ref="D430:E430" si="595">SUM(D431+D432+D433+D434)</f>
        <v>0</v>
      </c>
      <c r="E430" s="189">
        <f t="shared" si="595"/>
        <v>0</v>
      </c>
      <c r="F430" s="199">
        <f t="shared" si="582"/>
        <v>0</v>
      </c>
      <c r="G430" s="189"/>
      <c r="H430" s="189">
        <f t="shared" ref="H430:I430" si="596">SUM(H431+H432+H433+H434)</f>
        <v>0</v>
      </c>
      <c r="I430" s="189">
        <f t="shared" si="596"/>
        <v>0</v>
      </c>
      <c r="J430" s="199">
        <f t="shared" si="559"/>
        <v>0</v>
      </c>
      <c r="K430" s="189">
        <f t="shared" ref="K430:S430" si="597">SUM(K431+K432+K433+K434)</f>
        <v>0</v>
      </c>
      <c r="L430" s="189">
        <f t="shared" si="597"/>
        <v>0</v>
      </c>
      <c r="M430" s="189">
        <f t="shared" si="597"/>
        <v>0</v>
      </c>
      <c r="N430" s="189">
        <f t="shared" si="597"/>
        <v>0</v>
      </c>
      <c r="O430" s="189">
        <f t="shared" si="597"/>
        <v>0</v>
      </c>
      <c r="P430" s="189">
        <f t="shared" si="597"/>
        <v>0</v>
      </c>
      <c r="Q430" s="189">
        <f t="shared" si="597"/>
        <v>0</v>
      </c>
      <c r="R430" s="189">
        <f t="shared" si="597"/>
        <v>0</v>
      </c>
      <c r="S430" s="189">
        <f t="shared" si="597"/>
        <v>0</v>
      </c>
      <c r="T430" s="199">
        <f t="shared" si="568"/>
        <v>0</v>
      </c>
      <c r="U430" s="199">
        <f t="shared" si="561"/>
        <v>0</v>
      </c>
      <c r="V430" s="189">
        <f t="shared" ref="V430" si="598">SUM(V431+V432+V433+V434)</f>
        <v>0</v>
      </c>
      <c r="W430" s="199">
        <f t="shared" si="563"/>
        <v>0</v>
      </c>
      <c r="X430" s="189">
        <f t="shared" ref="X430:Y430" si="599">SUM(X431+X432+X433+X434+X435+X436)</f>
        <v>0</v>
      </c>
      <c r="Y430" s="189">
        <f t="shared" si="599"/>
        <v>0</v>
      </c>
      <c r="AA430" s="292">
        <f t="shared" si="539"/>
        <v>0</v>
      </c>
    </row>
    <row r="431" spans="1:27" s="200" customFormat="1" hidden="1" x14ac:dyDescent="0.25">
      <c r="A431" s="195"/>
      <c r="B431" s="196" t="s">
        <v>16</v>
      </c>
      <c r="C431" s="197" t="s">
        <v>17</v>
      </c>
      <c r="D431" s="198"/>
      <c r="E431" s="198"/>
      <c r="F431" s="199">
        <f t="shared" si="582"/>
        <v>0</v>
      </c>
      <c r="G431" s="199"/>
      <c r="H431" s="198"/>
      <c r="I431" s="198"/>
      <c r="J431" s="199">
        <f t="shared" si="559"/>
        <v>0</v>
      </c>
      <c r="K431" s="198"/>
      <c r="L431" s="198"/>
      <c r="M431" s="198"/>
      <c r="N431" s="198"/>
      <c r="O431" s="198"/>
      <c r="P431" s="198"/>
      <c r="Q431" s="198"/>
      <c r="R431" s="198"/>
      <c r="S431" s="198"/>
      <c r="T431" s="199">
        <f t="shared" si="568"/>
        <v>0</v>
      </c>
      <c r="U431" s="199">
        <f t="shared" si="561"/>
        <v>0</v>
      </c>
      <c r="V431" s="198"/>
      <c r="W431" s="199">
        <f t="shared" si="563"/>
        <v>0</v>
      </c>
      <c r="X431" s="189">
        <f t="shared" ref="X431:Y431" si="600">SUM(X432+X433+X434+X435+X436+X437)</f>
        <v>0</v>
      </c>
      <c r="Y431" s="189">
        <f t="shared" si="600"/>
        <v>0</v>
      </c>
      <c r="AA431" s="292">
        <f t="shared" si="539"/>
        <v>0</v>
      </c>
    </row>
    <row r="432" spans="1:27" s="200" customFormat="1" hidden="1" x14ac:dyDescent="0.25">
      <c r="A432" s="195"/>
      <c r="B432" s="196" t="s">
        <v>18</v>
      </c>
      <c r="C432" s="197" t="s">
        <v>19</v>
      </c>
      <c r="D432" s="198"/>
      <c r="E432" s="198"/>
      <c r="F432" s="199">
        <f t="shared" si="582"/>
        <v>0</v>
      </c>
      <c r="G432" s="199"/>
      <c r="H432" s="198"/>
      <c r="I432" s="198"/>
      <c r="J432" s="199">
        <f t="shared" si="559"/>
        <v>0</v>
      </c>
      <c r="K432" s="198"/>
      <c r="L432" s="198"/>
      <c r="M432" s="198"/>
      <c r="N432" s="198"/>
      <c r="O432" s="198"/>
      <c r="P432" s="198"/>
      <c r="Q432" s="198"/>
      <c r="R432" s="198"/>
      <c r="S432" s="198"/>
      <c r="T432" s="199">
        <f t="shared" si="568"/>
        <v>0</v>
      </c>
      <c r="U432" s="199">
        <f t="shared" si="561"/>
        <v>0</v>
      </c>
      <c r="V432" s="198"/>
      <c r="W432" s="199">
        <f t="shared" si="563"/>
        <v>0</v>
      </c>
      <c r="X432" s="189">
        <f t="shared" ref="X432:Y432" si="601">SUM(X433+X434+X435+X436+X437+X438)</f>
        <v>0</v>
      </c>
      <c r="Y432" s="189">
        <f t="shared" si="601"/>
        <v>0</v>
      </c>
      <c r="AA432" s="292">
        <f t="shared" si="539"/>
        <v>0</v>
      </c>
    </row>
    <row r="433" spans="1:27" s="200" customFormat="1" hidden="1" x14ac:dyDescent="0.25">
      <c r="A433" s="195"/>
      <c r="B433" s="196" t="s">
        <v>20</v>
      </c>
      <c r="C433" s="197" t="s">
        <v>21</v>
      </c>
      <c r="D433" s="198"/>
      <c r="E433" s="198"/>
      <c r="F433" s="199">
        <f t="shared" si="582"/>
        <v>0</v>
      </c>
      <c r="G433" s="199"/>
      <c r="H433" s="198"/>
      <c r="I433" s="198"/>
      <c r="J433" s="199">
        <f t="shared" si="559"/>
        <v>0</v>
      </c>
      <c r="K433" s="198"/>
      <c r="L433" s="198"/>
      <c r="M433" s="198"/>
      <c r="N433" s="198"/>
      <c r="O433" s="198"/>
      <c r="P433" s="198"/>
      <c r="Q433" s="198"/>
      <c r="R433" s="198"/>
      <c r="S433" s="198"/>
      <c r="T433" s="199">
        <f t="shared" si="568"/>
        <v>0</v>
      </c>
      <c r="U433" s="199">
        <f t="shared" si="561"/>
        <v>0</v>
      </c>
      <c r="V433" s="198"/>
      <c r="W433" s="199">
        <f t="shared" si="563"/>
        <v>0</v>
      </c>
      <c r="X433" s="189">
        <f t="shared" ref="X433:Y433" si="602">SUM(X434+X435+X436+X437+X438+X439)</f>
        <v>0</v>
      </c>
      <c r="Y433" s="189">
        <f t="shared" si="602"/>
        <v>0</v>
      </c>
      <c r="AA433" s="292">
        <f t="shared" si="539"/>
        <v>0</v>
      </c>
    </row>
    <row r="434" spans="1:27" s="200" customFormat="1" hidden="1" x14ac:dyDescent="0.25">
      <c r="A434" s="195"/>
      <c r="B434" s="195">
        <v>3214</v>
      </c>
      <c r="C434" s="197" t="s">
        <v>22</v>
      </c>
      <c r="D434" s="198"/>
      <c r="E434" s="198"/>
      <c r="F434" s="199">
        <f t="shared" si="582"/>
        <v>0</v>
      </c>
      <c r="G434" s="199"/>
      <c r="H434" s="198"/>
      <c r="I434" s="198"/>
      <c r="J434" s="199">
        <f t="shared" si="559"/>
        <v>0</v>
      </c>
      <c r="K434" s="198"/>
      <c r="L434" s="198"/>
      <c r="M434" s="198"/>
      <c r="N434" s="198"/>
      <c r="O434" s="198"/>
      <c r="P434" s="198"/>
      <c r="Q434" s="198"/>
      <c r="R434" s="198"/>
      <c r="S434" s="198"/>
      <c r="T434" s="199">
        <f t="shared" si="568"/>
        <v>0</v>
      </c>
      <c r="U434" s="199">
        <f t="shared" si="561"/>
        <v>0</v>
      </c>
      <c r="V434" s="198"/>
      <c r="W434" s="199">
        <f t="shared" si="563"/>
        <v>0</v>
      </c>
      <c r="X434" s="189">
        <f t="shared" ref="X434:Y434" si="603">SUM(X435+X436+X437+X438+X439+X440)</f>
        <v>0</v>
      </c>
      <c r="Y434" s="189">
        <f t="shared" si="603"/>
        <v>0</v>
      </c>
      <c r="AA434" s="292">
        <f t="shared" si="539"/>
        <v>0</v>
      </c>
    </row>
    <row r="435" spans="1:27" s="190" customFormat="1" hidden="1" x14ac:dyDescent="0.25">
      <c r="A435" s="187"/>
      <c r="B435" s="187">
        <v>322</v>
      </c>
      <c r="C435" s="188"/>
      <c r="D435" s="189">
        <f t="shared" ref="D435:E435" si="604">SUM(D436+D437+D438+D439+D440+D441)</f>
        <v>0</v>
      </c>
      <c r="E435" s="189">
        <f t="shared" si="604"/>
        <v>0</v>
      </c>
      <c r="F435" s="199">
        <f t="shared" si="582"/>
        <v>0</v>
      </c>
      <c r="G435" s="189"/>
      <c r="H435" s="189">
        <f t="shared" ref="H435:I435" si="605">SUM(H436+H437+H438+H439+H440+H441)</f>
        <v>0</v>
      </c>
      <c r="I435" s="189">
        <f t="shared" si="605"/>
        <v>0</v>
      </c>
      <c r="J435" s="199">
        <f t="shared" si="559"/>
        <v>0</v>
      </c>
      <c r="K435" s="189">
        <f t="shared" ref="K435:S435" si="606">SUM(K436+K437+K438+K439+K440+K441)</f>
        <v>0</v>
      </c>
      <c r="L435" s="189">
        <f t="shared" si="606"/>
        <v>0</v>
      </c>
      <c r="M435" s="189">
        <f t="shared" si="606"/>
        <v>0</v>
      </c>
      <c r="N435" s="189">
        <f t="shared" si="606"/>
        <v>0</v>
      </c>
      <c r="O435" s="189">
        <f t="shared" si="606"/>
        <v>0</v>
      </c>
      <c r="P435" s="189">
        <f t="shared" si="606"/>
        <v>0</v>
      </c>
      <c r="Q435" s="189">
        <f t="shared" si="606"/>
        <v>0</v>
      </c>
      <c r="R435" s="189">
        <f t="shared" si="606"/>
        <v>0</v>
      </c>
      <c r="S435" s="189">
        <f t="shared" si="606"/>
        <v>0</v>
      </c>
      <c r="T435" s="199">
        <f t="shared" si="568"/>
        <v>0</v>
      </c>
      <c r="U435" s="199">
        <f t="shared" si="561"/>
        <v>0</v>
      </c>
      <c r="V435" s="189">
        <f t="shared" ref="V435" si="607">SUM(V436+V437+V438+V439+V440+V441)</f>
        <v>0</v>
      </c>
      <c r="W435" s="199">
        <f t="shared" si="563"/>
        <v>0</v>
      </c>
      <c r="X435" s="189">
        <f t="shared" ref="X435:Y435" si="608">SUM(X436+X437+X438+X439+X440+X441)</f>
        <v>0</v>
      </c>
      <c r="Y435" s="189">
        <f t="shared" si="608"/>
        <v>0</v>
      </c>
      <c r="AA435" s="292">
        <f t="shared" si="539"/>
        <v>0</v>
      </c>
    </row>
    <row r="436" spans="1:27" s="200" customFormat="1" hidden="1" x14ac:dyDescent="0.25">
      <c r="A436" s="195"/>
      <c r="B436" s="196" t="s">
        <v>23</v>
      </c>
      <c r="C436" s="197" t="s">
        <v>24</v>
      </c>
      <c r="D436" s="198"/>
      <c r="E436" s="198"/>
      <c r="F436" s="199">
        <f t="shared" si="582"/>
        <v>0</v>
      </c>
      <c r="G436" s="199"/>
      <c r="H436" s="198"/>
      <c r="I436" s="198"/>
      <c r="J436" s="199">
        <f t="shared" si="559"/>
        <v>0</v>
      </c>
      <c r="K436" s="198"/>
      <c r="L436" s="198"/>
      <c r="M436" s="198"/>
      <c r="N436" s="198"/>
      <c r="O436" s="198"/>
      <c r="P436" s="198"/>
      <c r="Q436" s="198"/>
      <c r="R436" s="198"/>
      <c r="S436" s="198"/>
      <c r="T436" s="199">
        <f t="shared" si="568"/>
        <v>0</v>
      </c>
      <c r="U436" s="199">
        <f t="shared" si="561"/>
        <v>0</v>
      </c>
      <c r="V436" s="198"/>
      <c r="W436" s="199">
        <f t="shared" si="563"/>
        <v>0</v>
      </c>
      <c r="X436" s="198"/>
      <c r="Y436" s="198"/>
      <c r="AA436" s="292">
        <f t="shared" si="539"/>
        <v>0</v>
      </c>
    </row>
    <row r="437" spans="1:27" s="200" customFormat="1" hidden="1" x14ac:dyDescent="0.25">
      <c r="A437" s="195"/>
      <c r="B437" s="196" t="s">
        <v>25</v>
      </c>
      <c r="C437" s="197" t="s">
        <v>576</v>
      </c>
      <c r="D437" s="198"/>
      <c r="E437" s="198"/>
      <c r="F437" s="199">
        <f t="shared" si="582"/>
        <v>0</v>
      </c>
      <c r="G437" s="199"/>
      <c r="H437" s="198"/>
      <c r="I437" s="198"/>
      <c r="J437" s="199">
        <f t="shared" si="559"/>
        <v>0</v>
      </c>
      <c r="K437" s="198"/>
      <c r="L437" s="198"/>
      <c r="M437" s="198"/>
      <c r="N437" s="198"/>
      <c r="O437" s="198"/>
      <c r="P437" s="198"/>
      <c r="Q437" s="198"/>
      <c r="R437" s="198"/>
      <c r="S437" s="198"/>
      <c r="T437" s="199">
        <f t="shared" si="568"/>
        <v>0</v>
      </c>
      <c r="U437" s="199">
        <f t="shared" si="561"/>
        <v>0</v>
      </c>
      <c r="V437" s="198"/>
      <c r="W437" s="199">
        <f t="shared" si="563"/>
        <v>0</v>
      </c>
      <c r="X437" s="198"/>
      <c r="Y437" s="198"/>
      <c r="AA437" s="292">
        <f t="shared" si="539"/>
        <v>0</v>
      </c>
    </row>
    <row r="438" spans="1:27" s="200" customFormat="1" hidden="1" x14ac:dyDescent="0.25">
      <c r="A438" s="195"/>
      <c r="B438" s="196" t="s">
        <v>27</v>
      </c>
      <c r="C438" s="197" t="s">
        <v>28</v>
      </c>
      <c r="D438" s="198"/>
      <c r="E438" s="198"/>
      <c r="F438" s="199">
        <f t="shared" si="582"/>
        <v>0</v>
      </c>
      <c r="G438" s="199"/>
      <c r="H438" s="198"/>
      <c r="I438" s="198"/>
      <c r="J438" s="199">
        <f t="shared" si="559"/>
        <v>0</v>
      </c>
      <c r="K438" s="198"/>
      <c r="L438" s="198"/>
      <c r="M438" s="198"/>
      <c r="N438" s="198"/>
      <c r="O438" s="198"/>
      <c r="P438" s="198"/>
      <c r="Q438" s="198"/>
      <c r="R438" s="198"/>
      <c r="S438" s="198"/>
      <c r="T438" s="199">
        <f t="shared" si="568"/>
        <v>0</v>
      </c>
      <c r="U438" s="199">
        <f t="shared" si="561"/>
        <v>0</v>
      </c>
      <c r="V438" s="198"/>
      <c r="W438" s="199">
        <f t="shared" si="563"/>
        <v>0</v>
      </c>
      <c r="X438" s="198"/>
      <c r="Y438" s="198"/>
      <c r="AA438" s="292">
        <f t="shared" si="539"/>
        <v>0</v>
      </c>
    </row>
    <row r="439" spans="1:27" s="200" customFormat="1" hidden="1" x14ac:dyDescent="0.25">
      <c r="A439" s="195"/>
      <c r="B439" s="196" t="s">
        <v>29</v>
      </c>
      <c r="C439" s="197" t="s">
        <v>30</v>
      </c>
      <c r="D439" s="198"/>
      <c r="E439" s="198"/>
      <c r="F439" s="199">
        <f t="shared" si="582"/>
        <v>0</v>
      </c>
      <c r="G439" s="199"/>
      <c r="H439" s="198"/>
      <c r="I439" s="198"/>
      <c r="J439" s="199">
        <f t="shared" si="559"/>
        <v>0</v>
      </c>
      <c r="K439" s="198"/>
      <c r="L439" s="198"/>
      <c r="M439" s="198"/>
      <c r="N439" s="198"/>
      <c r="O439" s="198"/>
      <c r="P439" s="198"/>
      <c r="Q439" s="198"/>
      <c r="R439" s="198"/>
      <c r="S439" s="198"/>
      <c r="T439" s="199">
        <f t="shared" si="568"/>
        <v>0</v>
      </c>
      <c r="U439" s="199">
        <f t="shared" si="561"/>
        <v>0</v>
      </c>
      <c r="V439" s="198"/>
      <c r="W439" s="199">
        <f t="shared" si="563"/>
        <v>0</v>
      </c>
      <c r="X439" s="198"/>
      <c r="Y439" s="198"/>
      <c r="AA439" s="292">
        <f t="shared" si="539"/>
        <v>0</v>
      </c>
    </row>
    <row r="440" spans="1:27" s="200" customFormat="1" hidden="1" x14ac:dyDescent="0.25">
      <c r="A440" s="195"/>
      <c r="B440" s="196" t="s">
        <v>31</v>
      </c>
      <c r="C440" s="197" t="s">
        <v>32</v>
      </c>
      <c r="D440" s="198"/>
      <c r="E440" s="198"/>
      <c r="F440" s="199">
        <f t="shared" si="582"/>
        <v>0</v>
      </c>
      <c r="G440" s="199"/>
      <c r="H440" s="198"/>
      <c r="I440" s="198"/>
      <c r="J440" s="199">
        <f t="shared" si="559"/>
        <v>0</v>
      </c>
      <c r="K440" s="198"/>
      <c r="L440" s="198"/>
      <c r="M440" s="198"/>
      <c r="N440" s="198"/>
      <c r="O440" s="198"/>
      <c r="P440" s="198"/>
      <c r="Q440" s="198"/>
      <c r="R440" s="198"/>
      <c r="S440" s="198"/>
      <c r="T440" s="199">
        <f t="shared" si="568"/>
        <v>0</v>
      </c>
      <c r="U440" s="199">
        <f t="shared" si="561"/>
        <v>0</v>
      </c>
      <c r="V440" s="198"/>
      <c r="W440" s="199">
        <f t="shared" si="563"/>
        <v>0</v>
      </c>
      <c r="X440" s="198"/>
      <c r="Y440" s="198"/>
      <c r="AA440" s="292">
        <f t="shared" si="539"/>
        <v>0</v>
      </c>
    </row>
    <row r="441" spans="1:27" s="200" customFormat="1" hidden="1" x14ac:dyDescent="0.25">
      <c r="A441" s="195"/>
      <c r="B441" s="202" t="s">
        <v>33</v>
      </c>
      <c r="C441" s="197" t="s">
        <v>34</v>
      </c>
      <c r="D441" s="198"/>
      <c r="E441" s="198"/>
      <c r="F441" s="199">
        <f t="shared" si="582"/>
        <v>0</v>
      </c>
      <c r="G441" s="199"/>
      <c r="H441" s="198"/>
      <c r="I441" s="198"/>
      <c r="J441" s="199">
        <f t="shared" si="559"/>
        <v>0</v>
      </c>
      <c r="K441" s="198"/>
      <c r="L441" s="198"/>
      <c r="M441" s="198"/>
      <c r="N441" s="198"/>
      <c r="O441" s="198"/>
      <c r="P441" s="198"/>
      <c r="Q441" s="198"/>
      <c r="R441" s="198"/>
      <c r="S441" s="198"/>
      <c r="T441" s="199">
        <f t="shared" si="568"/>
        <v>0</v>
      </c>
      <c r="U441" s="199">
        <f t="shared" si="561"/>
        <v>0</v>
      </c>
      <c r="V441" s="198"/>
      <c r="W441" s="199">
        <f t="shared" si="563"/>
        <v>0</v>
      </c>
      <c r="X441" s="198"/>
      <c r="Y441" s="198"/>
      <c r="AA441" s="292">
        <f t="shared" si="539"/>
        <v>0</v>
      </c>
    </row>
    <row r="442" spans="1:27" s="190" customFormat="1" hidden="1" x14ac:dyDescent="0.25">
      <c r="A442" s="187"/>
      <c r="B442" s="187">
        <v>323</v>
      </c>
      <c r="C442" s="188"/>
      <c r="D442" s="189">
        <f t="shared" ref="D442:E442" si="609">SUM(D443+D444+D445+D446+D447+D448+D449+D450+D451)</f>
        <v>0</v>
      </c>
      <c r="E442" s="189">
        <f t="shared" si="609"/>
        <v>0</v>
      </c>
      <c r="F442" s="199">
        <f t="shared" si="582"/>
        <v>0</v>
      </c>
      <c r="G442" s="189"/>
      <c r="H442" s="189">
        <f t="shared" ref="H442:I442" si="610">SUM(H443+H444+H445+H446+H447+H448+H449+H450+H451)</f>
        <v>0</v>
      </c>
      <c r="I442" s="189">
        <f t="shared" si="610"/>
        <v>0</v>
      </c>
      <c r="J442" s="199">
        <f t="shared" si="559"/>
        <v>0</v>
      </c>
      <c r="K442" s="189">
        <f t="shared" ref="K442:S442" si="611">SUM(K443+K444+K445+K446+K447+K448+K449+K450+K451)</f>
        <v>0</v>
      </c>
      <c r="L442" s="189">
        <f t="shared" si="611"/>
        <v>0</v>
      </c>
      <c r="M442" s="189">
        <f t="shared" si="611"/>
        <v>0</v>
      </c>
      <c r="N442" s="189">
        <f t="shared" si="611"/>
        <v>0</v>
      </c>
      <c r="O442" s="189">
        <f t="shared" si="611"/>
        <v>0</v>
      </c>
      <c r="P442" s="189">
        <f t="shared" si="611"/>
        <v>0</v>
      </c>
      <c r="Q442" s="189">
        <f t="shared" si="611"/>
        <v>0</v>
      </c>
      <c r="R442" s="189">
        <f t="shared" si="611"/>
        <v>0</v>
      </c>
      <c r="S442" s="189">
        <f t="shared" si="611"/>
        <v>0</v>
      </c>
      <c r="T442" s="199">
        <f t="shared" si="568"/>
        <v>0</v>
      </c>
      <c r="U442" s="199">
        <f t="shared" si="561"/>
        <v>0</v>
      </c>
      <c r="V442" s="189">
        <f t="shared" ref="V442" si="612">SUM(V443+V444+V445+V446+V447+V448+V449+V450+V451)</f>
        <v>0</v>
      </c>
      <c r="W442" s="199">
        <f t="shared" si="563"/>
        <v>0</v>
      </c>
      <c r="X442" s="189">
        <f t="shared" ref="X442:Y442" si="613">SUM(X443+X444+X445+X446+X447+X448+X449+X450+X451)</f>
        <v>0</v>
      </c>
      <c r="Y442" s="189">
        <f t="shared" si="613"/>
        <v>0</v>
      </c>
      <c r="AA442" s="292">
        <f t="shared" si="539"/>
        <v>0</v>
      </c>
    </row>
    <row r="443" spans="1:27" s="200" customFormat="1" hidden="1" x14ac:dyDescent="0.25">
      <c r="A443" s="195"/>
      <c r="B443" s="196" t="s">
        <v>35</v>
      </c>
      <c r="C443" s="197" t="s">
        <v>36</v>
      </c>
      <c r="D443" s="198"/>
      <c r="E443" s="198"/>
      <c r="F443" s="199">
        <f t="shared" si="582"/>
        <v>0</v>
      </c>
      <c r="G443" s="199"/>
      <c r="H443" s="198"/>
      <c r="I443" s="198"/>
      <c r="J443" s="199">
        <f t="shared" si="559"/>
        <v>0</v>
      </c>
      <c r="K443" s="198"/>
      <c r="L443" s="198"/>
      <c r="M443" s="198"/>
      <c r="N443" s="198"/>
      <c r="O443" s="198"/>
      <c r="P443" s="198"/>
      <c r="Q443" s="198"/>
      <c r="R443" s="198"/>
      <c r="S443" s="198"/>
      <c r="T443" s="199">
        <f t="shared" si="568"/>
        <v>0</v>
      </c>
      <c r="U443" s="199">
        <f t="shared" si="561"/>
        <v>0</v>
      </c>
      <c r="V443" s="198"/>
      <c r="W443" s="199">
        <f t="shared" si="563"/>
        <v>0</v>
      </c>
      <c r="X443" s="198"/>
      <c r="Y443" s="198"/>
      <c r="AA443" s="292">
        <f t="shared" si="539"/>
        <v>0</v>
      </c>
    </row>
    <row r="444" spans="1:27" s="200" customFormat="1" hidden="1" x14ac:dyDescent="0.25">
      <c r="A444" s="195"/>
      <c r="B444" s="196" t="s">
        <v>37</v>
      </c>
      <c r="C444" s="197" t="s">
        <v>38</v>
      </c>
      <c r="D444" s="198"/>
      <c r="E444" s="198"/>
      <c r="F444" s="199">
        <f t="shared" si="582"/>
        <v>0</v>
      </c>
      <c r="G444" s="199"/>
      <c r="H444" s="198"/>
      <c r="I444" s="198"/>
      <c r="J444" s="199">
        <f t="shared" si="559"/>
        <v>0</v>
      </c>
      <c r="K444" s="198"/>
      <c r="L444" s="198"/>
      <c r="M444" s="198"/>
      <c r="N444" s="198"/>
      <c r="O444" s="198"/>
      <c r="P444" s="198"/>
      <c r="Q444" s="198"/>
      <c r="R444" s="198"/>
      <c r="S444" s="198"/>
      <c r="T444" s="199">
        <f t="shared" si="568"/>
        <v>0</v>
      </c>
      <c r="U444" s="199">
        <f t="shared" si="561"/>
        <v>0</v>
      </c>
      <c r="V444" s="198"/>
      <c r="W444" s="199">
        <f t="shared" si="563"/>
        <v>0</v>
      </c>
      <c r="X444" s="198"/>
      <c r="Y444" s="198"/>
      <c r="AA444" s="292">
        <f t="shared" si="539"/>
        <v>0</v>
      </c>
    </row>
    <row r="445" spans="1:27" s="200" customFormat="1" hidden="1" x14ac:dyDescent="0.25">
      <c r="A445" s="195"/>
      <c r="B445" s="196" t="s">
        <v>39</v>
      </c>
      <c r="C445" s="197" t="s">
        <v>40</v>
      </c>
      <c r="D445" s="198"/>
      <c r="E445" s="198"/>
      <c r="F445" s="199">
        <f t="shared" si="582"/>
        <v>0</v>
      </c>
      <c r="G445" s="199"/>
      <c r="H445" s="198"/>
      <c r="I445" s="198"/>
      <c r="J445" s="199">
        <f t="shared" si="559"/>
        <v>0</v>
      </c>
      <c r="K445" s="198"/>
      <c r="L445" s="198"/>
      <c r="M445" s="198"/>
      <c r="N445" s="198"/>
      <c r="O445" s="198"/>
      <c r="P445" s="198"/>
      <c r="Q445" s="198"/>
      <c r="R445" s="198"/>
      <c r="S445" s="198"/>
      <c r="T445" s="199">
        <f t="shared" si="568"/>
        <v>0</v>
      </c>
      <c r="U445" s="199">
        <f t="shared" si="561"/>
        <v>0</v>
      </c>
      <c r="V445" s="198"/>
      <c r="W445" s="199">
        <f t="shared" si="563"/>
        <v>0</v>
      </c>
      <c r="X445" s="198"/>
      <c r="Y445" s="198"/>
      <c r="AA445" s="292">
        <f t="shared" si="539"/>
        <v>0</v>
      </c>
    </row>
    <row r="446" spans="1:27" s="200" customFormat="1" hidden="1" x14ac:dyDescent="0.25">
      <c r="A446" s="195"/>
      <c r="B446" s="196" t="s">
        <v>41</v>
      </c>
      <c r="C446" s="197" t="s">
        <v>42</v>
      </c>
      <c r="D446" s="198"/>
      <c r="E446" s="198"/>
      <c r="F446" s="199">
        <f t="shared" si="582"/>
        <v>0</v>
      </c>
      <c r="G446" s="199"/>
      <c r="H446" s="198"/>
      <c r="I446" s="198"/>
      <c r="J446" s="199">
        <f t="shared" si="559"/>
        <v>0</v>
      </c>
      <c r="K446" s="198"/>
      <c r="L446" s="198"/>
      <c r="M446" s="198"/>
      <c r="N446" s="198"/>
      <c r="O446" s="198"/>
      <c r="P446" s="198"/>
      <c r="Q446" s="198"/>
      <c r="R446" s="198"/>
      <c r="S446" s="198"/>
      <c r="T446" s="199">
        <f t="shared" si="568"/>
        <v>0</v>
      </c>
      <c r="U446" s="199">
        <f t="shared" si="561"/>
        <v>0</v>
      </c>
      <c r="V446" s="198"/>
      <c r="W446" s="199">
        <f t="shared" si="563"/>
        <v>0</v>
      </c>
      <c r="X446" s="198"/>
      <c r="Y446" s="198"/>
      <c r="AA446" s="292">
        <f t="shared" si="539"/>
        <v>0</v>
      </c>
    </row>
    <row r="447" spans="1:27" s="200" customFormat="1" hidden="1" x14ac:dyDescent="0.25">
      <c r="A447" s="195"/>
      <c r="B447" s="196" t="s">
        <v>43</v>
      </c>
      <c r="C447" s="197" t="s">
        <v>44</v>
      </c>
      <c r="D447" s="198"/>
      <c r="E447" s="198"/>
      <c r="F447" s="199">
        <f t="shared" si="582"/>
        <v>0</v>
      </c>
      <c r="G447" s="199"/>
      <c r="H447" s="198"/>
      <c r="I447" s="198"/>
      <c r="J447" s="199">
        <f t="shared" si="559"/>
        <v>0</v>
      </c>
      <c r="K447" s="198"/>
      <c r="L447" s="198"/>
      <c r="M447" s="198"/>
      <c r="N447" s="198"/>
      <c r="O447" s="198"/>
      <c r="P447" s="198"/>
      <c r="Q447" s="198"/>
      <c r="R447" s="198"/>
      <c r="S447" s="198"/>
      <c r="T447" s="199">
        <f t="shared" si="568"/>
        <v>0</v>
      </c>
      <c r="U447" s="199">
        <f t="shared" si="561"/>
        <v>0</v>
      </c>
      <c r="V447" s="198"/>
      <c r="W447" s="199">
        <f t="shared" si="563"/>
        <v>0</v>
      </c>
      <c r="X447" s="198"/>
      <c r="Y447" s="198"/>
      <c r="AA447" s="292">
        <f t="shared" si="539"/>
        <v>0</v>
      </c>
    </row>
    <row r="448" spans="1:27" s="200" customFormat="1" hidden="1" x14ac:dyDescent="0.25">
      <c r="A448" s="195"/>
      <c r="B448" s="196" t="s">
        <v>45</v>
      </c>
      <c r="C448" s="197" t="s">
        <v>46</v>
      </c>
      <c r="D448" s="198"/>
      <c r="E448" s="198"/>
      <c r="F448" s="199">
        <f t="shared" si="582"/>
        <v>0</v>
      </c>
      <c r="G448" s="199"/>
      <c r="H448" s="198"/>
      <c r="I448" s="198"/>
      <c r="J448" s="199">
        <f t="shared" si="559"/>
        <v>0</v>
      </c>
      <c r="K448" s="198"/>
      <c r="L448" s="198"/>
      <c r="M448" s="198"/>
      <c r="N448" s="198"/>
      <c r="O448" s="198"/>
      <c r="P448" s="198"/>
      <c r="Q448" s="198"/>
      <c r="R448" s="198"/>
      <c r="S448" s="198"/>
      <c r="T448" s="199">
        <f t="shared" si="568"/>
        <v>0</v>
      </c>
      <c r="U448" s="199">
        <f t="shared" si="561"/>
        <v>0</v>
      </c>
      <c r="V448" s="198"/>
      <c r="W448" s="199">
        <f t="shared" si="563"/>
        <v>0</v>
      </c>
      <c r="X448" s="198"/>
      <c r="Y448" s="198"/>
      <c r="AA448" s="292">
        <f t="shared" si="539"/>
        <v>0</v>
      </c>
    </row>
    <row r="449" spans="1:27" s="200" customFormat="1" hidden="1" x14ac:dyDescent="0.25">
      <c r="A449" s="195"/>
      <c r="B449" s="196" t="s">
        <v>47</v>
      </c>
      <c r="C449" s="197" t="s">
        <v>48</v>
      </c>
      <c r="D449" s="198"/>
      <c r="E449" s="198"/>
      <c r="F449" s="199">
        <f t="shared" si="582"/>
        <v>0</v>
      </c>
      <c r="G449" s="199"/>
      <c r="H449" s="198"/>
      <c r="I449" s="198"/>
      <c r="J449" s="199">
        <f t="shared" si="559"/>
        <v>0</v>
      </c>
      <c r="K449" s="198"/>
      <c r="L449" s="198"/>
      <c r="M449" s="198"/>
      <c r="N449" s="198"/>
      <c r="O449" s="198"/>
      <c r="P449" s="198"/>
      <c r="Q449" s="198"/>
      <c r="R449" s="198"/>
      <c r="S449" s="198"/>
      <c r="T449" s="199">
        <f t="shared" si="568"/>
        <v>0</v>
      </c>
      <c r="U449" s="199">
        <f t="shared" si="561"/>
        <v>0</v>
      </c>
      <c r="V449" s="198"/>
      <c r="W449" s="199">
        <f t="shared" si="563"/>
        <v>0</v>
      </c>
      <c r="X449" s="198"/>
      <c r="Y449" s="198"/>
      <c r="AA449" s="292">
        <f t="shared" si="539"/>
        <v>0</v>
      </c>
    </row>
    <row r="450" spans="1:27" s="200" customFormat="1" hidden="1" x14ac:dyDescent="0.25">
      <c r="A450" s="195"/>
      <c r="B450" s="196" t="s">
        <v>49</v>
      </c>
      <c r="C450" s="197" t="s">
        <v>50</v>
      </c>
      <c r="D450" s="198"/>
      <c r="E450" s="198"/>
      <c r="F450" s="199">
        <f t="shared" si="582"/>
        <v>0</v>
      </c>
      <c r="G450" s="199"/>
      <c r="H450" s="198"/>
      <c r="I450" s="198"/>
      <c r="J450" s="199">
        <f t="shared" si="559"/>
        <v>0</v>
      </c>
      <c r="K450" s="198"/>
      <c r="L450" s="198"/>
      <c r="M450" s="198"/>
      <c r="N450" s="198"/>
      <c r="O450" s="198"/>
      <c r="P450" s="198"/>
      <c r="Q450" s="198"/>
      <c r="R450" s="198"/>
      <c r="S450" s="198"/>
      <c r="T450" s="199">
        <f t="shared" si="568"/>
        <v>0</v>
      </c>
      <c r="U450" s="199">
        <f t="shared" si="561"/>
        <v>0</v>
      </c>
      <c r="V450" s="198"/>
      <c r="W450" s="199">
        <f t="shared" si="563"/>
        <v>0</v>
      </c>
      <c r="X450" s="198"/>
      <c r="Y450" s="198"/>
      <c r="AA450" s="292">
        <f t="shared" si="539"/>
        <v>0</v>
      </c>
    </row>
    <row r="451" spans="1:27" s="200" customFormat="1" hidden="1" x14ac:dyDescent="0.25">
      <c r="A451" s="195"/>
      <c r="B451" s="196" t="s">
        <v>51</v>
      </c>
      <c r="C451" s="197" t="s">
        <v>52</v>
      </c>
      <c r="D451" s="198"/>
      <c r="E451" s="198"/>
      <c r="F451" s="199">
        <f t="shared" si="582"/>
        <v>0</v>
      </c>
      <c r="G451" s="199"/>
      <c r="H451" s="198"/>
      <c r="I451" s="198"/>
      <c r="J451" s="199">
        <f t="shared" si="559"/>
        <v>0</v>
      </c>
      <c r="K451" s="198"/>
      <c r="L451" s="198"/>
      <c r="M451" s="198"/>
      <c r="N451" s="198"/>
      <c r="O451" s="198"/>
      <c r="P451" s="198"/>
      <c r="Q451" s="198"/>
      <c r="R451" s="198"/>
      <c r="S451" s="198"/>
      <c r="T451" s="199">
        <f t="shared" si="568"/>
        <v>0</v>
      </c>
      <c r="U451" s="199">
        <f t="shared" si="561"/>
        <v>0</v>
      </c>
      <c r="V451" s="198"/>
      <c r="W451" s="199">
        <f t="shared" si="563"/>
        <v>0</v>
      </c>
      <c r="X451" s="198"/>
      <c r="Y451" s="198"/>
      <c r="AA451" s="292">
        <f t="shared" si="539"/>
        <v>0</v>
      </c>
    </row>
    <row r="452" spans="1:27" s="190" customFormat="1" hidden="1" x14ac:dyDescent="0.25">
      <c r="A452" s="187"/>
      <c r="B452" s="187">
        <v>324</v>
      </c>
      <c r="C452" s="188"/>
      <c r="D452" s="189">
        <f>SUM(D453)</f>
        <v>0</v>
      </c>
      <c r="E452" s="189">
        <f t="shared" ref="E452:V452" si="614">SUM(E453)</f>
        <v>0</v>
      </c>
      <c r="F452" s="199">
        <f t="shared" si="582"/>
        <v>0</v>
      </c>
      <c r="G452" s="189"/>
      <c r="H452" s="189">
        <f t="shared" si="614"/>
        <v>0</v>
      </c>
      <c r="I452" s="189">
        <f t="shared" si="614"/>
        <v>0</v>
      </c>
      <c r="J452" s="199">
        <f t="shared" si="559"/>
        <v>0</v>
      </c>
      <c r="K452" s="189">
        <f t="shared" si="614"/>
        <v>0</v>
      </c>
      <c r="L452" s="189">
        <f t="shared" si="614"/>
        <v>0</v>
      </c>
      <c r="M452" s="189">
        <f t="shared" si="614"/>
        <v>0</v>
      </c>
      <c r="N452" s="189">
        <f t="shared" si="614"/>
        <v>0</v>
      </c>
      <c r="O452" s="189">
        <f t="shared" si="614"/>
        <v>0</v>
      </c>
      <c r="P452" s="189">
        <f t="shared" si="614"/>
        <v>0</v>
      </c>
      <c r="Q452" s="189">
        <f t="shared" si="614"/>
        <v>0</v>
      </c>
      <c r="R452" s="189">
        <f t="shared" si="614"/>
        <v>0</v>
      </c>
      <c r="S452" s="189">
        <f t="shared" si="614"/>
        <v>0</v>
      </c>
      <c r="T452" s="199">
        <f t="shared" si="568"/>
        <v>0</v>
      </c>
      <c r="U452" s="199">
        <f t="shared" si="561"/>
        <v>0</v>
      </c>
      <c r="V452" s="189">
        <f t="shared" si="614"/>
        <v>0</v>
      </c>
      <c r="W452" s="199">
        <f t="shared" si="563"/>
        <v>0</v>
      </c>
      <c r="X452" s="189">
        <f t="shared" ref="X452:Y452" si="615">SUM(X453)</f>
        <v>0</v>
      </c>
      <c r="Y452" s="189">
        <f t="shared" si="615"/>
        <v>0</v>
      </c>
      <c r="AA452" s="292">
        <f t="shared" si="539"/>
        <v>0</v>
      </c>
    </row>
    <row r="453" spans="1:27" s="200" customFormat="1" hidden="1" x14ac:dyDescent="0.25">
      <c r="A453" s="195"/>
      <c r="B453" s="201" t="s">
        <v>54</v>
      </c>
      <c r="C453" s="197" t="s">
        <v>53</v>
      </c>
      <c r="D453" s="198"/>
      <c r="E453" s="198"/>
      <c r="F453" s="199">
        <f t="shared" si="582"/>
        <v>0</v>
      </c>
      <c r="G453" s="199"/>
      <c r="H453" s="198"/>
      <c r="I453" s="198"/>
      <c r="J453" s="199">
        <f t="shared" si="559"/>
        <v>0</v>
      </c>
      <c r="K453" s="198"/>
      <c r="L453" s="198"/>
      <c r="M453" s="198"/>
      <c r="N453" s="198"/>
      <c r="O453" s="198"/>
      <c r="P453" s="198"/>
      <c r="Q453" s="198"/>
      <c r="R453" s="198"/>
      <c r="S453" s="198"/>
      <c r="T453" s="199">
        <f t="shared" si="568"/>
        <v>0</v>
      </c>
      <c r="U453" s="199">
        <f t="shared" si="561"/>
        <v>0</v>
      </c>
      <c r="V453" s="198"/>
      <c r="W453" s="199">
        <f t="shared" si="563"/>
        <v>0</v>
      </c>
      <c r="X453" s="198"/>
      <c r="Y453" s="198"/>
      <c r="AA453" s="292">
        <f t="shared" si="539"/>
        <v>0</v>
      </c>
    </row>
    <row r="454" spans="1:27" s="190" customFormat="1" hidden="1" x14ac:dyDescent="0.25">
      <c r="A454" s="187"/>
      <c r="B454" s="193" t="s">
        <v>543</v>
      </c>
      <c r="C454" s="188"/>
      <c r="D454" s="189">
        <f t="shared" ref="D454:E454" si="616">SUM(D455+D456+D457+D458+D459+D460+D461)</f>
        <v>0</v>
      </c>
      <c r="E454" s="189">
        <f t="shared" si="616"/>
        <v>0</v>
      </c>
      <c r="F454" s="199">
        <f t="shared" si="582"/>
        <v>0</v>
      </c>
      <c r="G454" s="189"/>
      <c r="H454" s="189">
        <f t="shared" ref="H454:I454" si="617">SUM(H455+H456+H457+H458+H459+H460+H461)</f>
        <v>0</v>
      </c>
      <c r="I454" s="189">
        <f t="shared" si="617"/>
        <v>0</v>
      </c>
      <c r="J454" s="199">
        <f t="shared" si="559"/>
        <v>0</v>
      </c>
      <c r="K454" s="189">
        <f t="shared" ref="K454:S454" si="618">SUM(K455+K456+K457+K458+K459+K460+K461)</f>
        <v>0</v>
      </c>
      <c r="L454" s="189">
        <f t="shared" si="618"/>
        <v>0</v>
      </c>
      <c r="M454" s="189">
        <f t="shared" si="618"/>
        <v>0</v>
      </c>
      <c r="N454" s="189">
        <f t="shared" si="618"/>
        <v>0</v>
      </c>
      <c r="O454" s="189">
        <f t="shared" si="618"/>
        <v>0</v>
      </c>
      <c r="P454" s="189">
        <f t="shared" si="618"/>
        <v>0</v>
      </c>
      <c r="Q454" s="189">
        <f t="shared" si="618"/>
        <v>0</v>
      </c>
      <c r="R454" s="189">
        <f t="shared" si="618"/>
        <v>0</v>
      </c>
      <c r="S454" s="189">
        <f t="shared" si="618"/>
        <v>0</v>
      </c>
      <c r="T454" s="199">
        <f t="shared" si="568"/>
        <v>0</v>
      </c>
      <c r="U454" s="199">
        <f t="shared" si="561"/>
        <v>0</v>
      </c>
      <c r="V454" s="189">
        <f t="shared" ref="V454" si="619">SUM(V455+V456+V457+V458+V459+V460+V461)</f>
        <v>0</v>
      </c>
      <c r="W454" s="199">
        <f t="shared" si="563"/>
        <v>0</v>
      </c>
      <c r="X454" s="189">
        <f t="shared" ref="X454:Y454" si="620">SUM(X455+X456+X457+X458+X459+X460+X461)</f>
        <v>0</v>
      </c>
      <c r="Y454" s="189">
        <f t="shared" si="620"/>
        <v>0</v>
      </c>
      <c r="AA454" s="292">
        <f t="shared" si="539"/>
        <v>0</v>
      </c>
    </row>
    <row r="455" spans="1:27" s="200" customFormat="1" ht="12.75" hidden="1" customHeight="1" x14ac:dyDescent="0.25">
      <c r="A455" s="195"/>
      <c r="B455" s="196" t="s">
        <v>56</v>
      </c>
      <c r="C455" s="197" t="s">
        <v>57</v>
      </c>
      <c r="D455" s="198"/>
      <c r="E455" s="198"/>
      <c r="F455" s="199">
        <f t="shared" si="582"/>
        <v>0</v>
      </c>
      <c r="G455" s="199"/>
      <c r="H455" s="198"/>
      <c r="I455" s="198"/>
      <c r="J455" s="199">
        <f t="shared" si="559"/>
        <v>0</v>
      </c>
      <c r="K455" s="198"/>
      <c r="L455" s="198"/>
      <c r="M455" s="198"/>
      <c r="N455" s="198"/>
      <c r="O455" s="198"/>
      <c r="P455" s="198"/>
      <c r="Q455" s="198"/>
      <c r="R455" s="198"/>
      <c r="S455" s="198"/>
      <c r="T455" s="199">
        <f t="shared" si="568"/>
        <v>0</v>
      </c>
      <c r="U455" s="199">
        <f t="shared" si="561"/>
        <v>0</v>
      </c>
      <c r="V455" s="198"/>
      <c r="W455" s="199">
        <f t="shared" si="563"/>
        <v>0</v>
      </c>
      <c r="X455" s="198"/>
      <c r="Y455" s="198"/>
      <c r="AA455" s="292">
        <f t="shared" si="539"/>
        <v>0</v>
      </c>
    </row>
    <row r="456" spans="1:27" s="200" customFormat="1" hidden="1" x14ac:dyDescent="0.25">
      <c r="A456" s="195"/>
      <c r="B456" s="196" t="s">
        <v>58</v>
      </c>
      <c r="C456" s="197" t="s">
        <v>59</v>
      </c>
      <c r="D456" s="198"/>
      <c r="E456" s="198"/>
      <c r="F456" s="199">
        <f t="shared" si="582"/>
        <v>0</v>
      </c>
      <c r="G456" s="199"/>
      <c r="H456" s="198"/>
      <c r="I456" s="198"/>
      <c r="J456" s="199">
        <f t="shared" si="559"/>
        <v>0</v>
      </c>
      <c r="K456" s="198"/>
      <c r="L456" s="198"/>
      <c r="M456" s="198"/>
      <c r="N456" s="198"/>
      <c r="O456" s="198"/>
      <c r="P456" s="198"/>
      <c r="Q456" s="198"/>
      <c r="R456" s="198"/>
      <c r="S456" s="198"/>
      <c r="T456" s="199">
        <f t="shared" si="568"/>
        <v>0</v>
      </c>
      <c r="U456" s="199">
        <f t="shared" si="561"/>
        <v>0</v>
      </c>
      <c r="V456" s="198"/>
      <c r="W456" s="199">
        <f t="shared" si="563"/>
        <v>0</v>
      </c>
      <c r="X456" s="198"/>
      <c r="Y456" s="198"/>
      <c r="AA456" s="292">
        <f t="shared" si="539"/>
        <v>0</v>
      </c>
    </row>
    <row r="457" spans="1:27" s="200" customFormat="1" hidden="1" x14ac:dyDescent="0.25">
      <c r="A457" s="195"/>
      <c r="B457" s="196" t="s">
        <v>60</v>
      </c>
      <c r="C457" s="197" t="s">
        <v>61</v>
      </c>
      <c r="D457" s="198"/>
      <c r="E457" s="198"/>
      <c r="F457" s="199">
        <f t="shared" si="582"/>
        <v>0</v>
      </c>
      <c r="G457" s="199"/>
      <c r="H457" s="198"/>
      <c r="I457" s="198"/>
      <c r="J457" s="199">
        <f t="shared" si="559"/>
        <v>0</v>
      </c>
      <c r="K457" s="198"/>
      <c r="L457" s="198"/>
      <c r="M457" s="198"/>
      <c r="N457" s="198"/>
      <c r="O457" s="198"/>
      <c r="P457" s="198"/>
      <c r="Q457" s="198"/>
      <c r="R457" s="198"/>
      <c r="S457" s="198"/>
      <c r="T457" s="199">
        <f t="shared" si="568"/>
        <v>0</v>
      </c>
      <c r="U457" s="199">
        <f t="shared" si="561"/>
        <v>0</v>
      </c>
      <c r="V457" s="198"/>
      <c r="W457" s="199">
        <f t="shared" si="563"/>
        <v>0</v>
      </c>
      <c r="X457" s="198"/>
      <c r="Y457" s="198"/>
      <c r="AA457" s="292">
        <f t="shared" si="539"/>
        <v>0</v>
      </c>
    </row>
    <row r="458" spans="1:27" s="200" customFormat="1" hidden="1" x14ac:dyDescent="0.25">
      <c r="A458" s="195"/>
      <c r="B458" s="196" t="s">
        <v>62</v>
      </c>
      <c r="C458" s="197" t="s">
        <v>63</v>
      </c>
      <c r="D458" s="198"/>
      <c r="E458" s="198"/>
      <c r="F458" s="199">
        <f t="shared" si="582"/>
        <v>0</v>
      </c>
      <c r="G458" s="199"/>
      <c r="H458" s="198"/>
      <c r="I458" s="198"/>
      <c r="J458" s="199">
        <f t="shared" si="559"/>
        <v>0</v>
      </c>
      <c r="K458" s="198"/>
      <c r="L458" s="198"/>
      <c r="M458" s="198"/>
      <c r="N458" s="198"/>
      <c r="O458" s="198"/>
      <c r="P458" s="198"/>
      <c r="Q458" s="198"/>
      <c r="R458" s="198"/>
      <c r="S458" s="198"/>
      <c r="T458" s="199">
        <f t="shared" si="568"/>
        <v>0</v>
      </c>
      <c r="U458" s="199">
        <f t="shared" si="561"/>
        <v>0</v>
      </c>
      <c r="V458" s="198"/>
      <c r="W458" s="199">
        <f t="shared" si="563"/>
        <v>0</v>
      </c>
      <c r="X458" s="198"/>
      <c r="Y458" s="198"/>
      <c r="AA458" s="292">
        <f t="shared" si="539"/>
        <v>0</v>
      </c>
    </row>
    <row r="459" spans="1:27" s="200" customFormat="1" hidden="1" x14ac:dyDescent="0.25">
      <c r="A459" s="195"/>
      <c r="B459" s="195">
        <v>3295</v>
      </c>
      <c r="C459" s="197" t="s">
        <v>64</v>
      </c>
      <c r="D459" s="198"/>
      <c r="E459" s="198"/>
      <c r="F459" s="199">
        <f t="shared" si="582"/>
        <v>0</v>
      </c>
      <c r="G459" s="199"/>
      <c r="H459" s="198"/>
      <c r="I459" s="198"/>
      <c r="J459" s="199">
        <f t="shared" si="559"/>
        <v>0</v>
      </c>
      <c r="K459" s="198"/>
      <c r="L459" s="198"/>
      <c r="M459" s="198"/>
      <c r="N459" s="198"/>
      <c r="O459" s="198"/>
      <c r="P459" s="198"/>
      <c r="Q459" s="198"/>
      <c r="R459" s="198"/>
      <c r="S459" s="198"/>
      <c r="T459" s="199">
        <f t="shared" si="568"/>
        <v>0</v>
      </c>
      <c r="U459" s="199">
        <f t="shared" si="561"/>
        <v>0</v>
      </c>
      <c r="V459" s="198"/>
      <c r="W459" s="199">
        <f t="shared" si="563"/>
        <v>0</v>
      </c>
      <c r="X459" s="198"/>
      <c r="Y459" s="198"/>
      <c r="AA459" s="292">
        <f t="shared" si="539"/>
        <v>0</v>
      </c>
    </row>
    <row r="460" spans="1:27" s="200" customFormat="1" hidden="1" x14ac:dyDescent="0.25">
      <c r="A460" s="195"/>
      <c r="B460" s="195">
        <v>3296</v>
      </c>
      <c r="C460" s="203" t="s">
        <v>65</v>
      </c>
      <c r="D460" s="198"/>
      <c r="E460" s="198"/>
      <c r="F460" s="199">
        <f t="shared" si="582"/>
        <v>0</v>
      </c>
      <c r="G460" s="199"/>
      <c r="H460" s="198"/>
      <c r="I460" s="198"/>
      <c r="J460" s="199">
        <f t="shared" si="559"/>
        <v>0</v>
      </c>
      <c r="K460" s="198"/>
      <c r="L460" s="198"/>
      <c r="M460" s="198"/>
      <c r="N460" s="198"/>
      <c r="O460" s="198"/>
      <c r="P460" s="198"/>
      <c r="Q460" s="198"/>
      <c r="R460" s="198"/>
      <c r="S460" s="198"/>
      <c r="T460" s="199">
        <f t="shared" si="568"/>
        <v>0</v>
      </c>
      <c r="U460" s="199">
        <f t="shared" si="561"/>
        <v>0</v>
      </c>
      <c r="V460" s="198"/>
      <c r="W460" s="199">
        <f t="shared" si="563"/>
        <v>0</v>
      </c>
      <c r="X460" s="198"/>
      <c r="Y460" s="198"/>
      <c r="AA460" s="292">
        <f t="shared" si="539"/>
        <v>0</v>
      </c>
    </row>
    <row r="461" spans="1:27" s="200" customFormat="1" hidden="1" x14ac:dyDescent="0.25">
      <c r="A461" s="195"/>
      <c r="B461" s="196" t="s">
        <v>66</v>
      </c>
      <c r="C461" s="197" t="s">
        <v>55</v>
      </c>
      <c r="D461" s="198"/>
      <c r="E461" s="198"/>
      <c r="F461" s="199">
        <f t="shared" si="582"/>
        <v>0</v>
      </c>
      <c r="G461" s="199"/>
      <c r="H461" s="198"/>
      <c r="I461" s="198"/>
      <c r="J461" s="199">
        <f t="shared" si="559"/>
        <v>0</v>
      </c>
      <c r="K461" s="198"/>
      <c r="L461" s="198"/>
      <c r="M461" s="198"/>
      <c r="N461" s="198"/>
      <c r="O461" s="198"/>
      <c r="P461" s="198"/>
      <c r="Q461" s="198"/>
      <c r="R461" s="198"/>
      <c r="S461" s="198"/>
      <c r="T461" s="199">
        <f t="shared" si="568"/>
        <v>0</v>
      </c>
      <c r="U461" s="199">
        <f t="shared" si="561"/>
        <v>0</v>
      </c>
      <c r="V461" s="198"/>
      <c r="W461" s="199">
        <f t="shared" si="563"/>
        <v>0</v>
      </c>
      <c r="X461" s="198"/>
      <c r="Y461" s="198"/>
      <c r="AA461" s="292">
        <f t="shared" si="539"/>
        <v>0</v>
      </c>
    </row>
    <row r="462" spans="1:27" s="190" customFormat="1" hidden="1" x14ac:dyDescent="0.25">
      <c r="A462" s="6"/>
      <c r="B462" s="187">
        <v>34</v>
      </c>
      <c r="C462" s="188" t="s">
        <v>67</v>
      </c>
      <c r="D462" s="189">
        <f t="shared" ref="D462:E462" si="621">SUM(D463+D468)</f>
        <v>0</v>
      </c>
      <c r="E462" s="189">
        <f t="shared" si="621"/>
        <v>0</v>
      </c>
      <c r="F462" s="199">
        <f t="shared" si="582"/>
        <v>0</v>
      </c>
      <c r="G462" s="189"/>
      <c r="H462" s="189">
        <f t="shared" ref="H462:I462" si="622">SUM(H463+H468)</f>
        <v>0</v>
      </c>
      <c r="I462" s="189">
        <f t="shared" si="622"/>
        <v>0</v>
      </c>
      <c r="J462" s="199">
        <f t="shared" si="559"/>
        <v>0</v>
      </c>
      <c r="K462" s="189">
        <f t="shared" ref="K462:S462" si="623">SUM(K463+K468)</f>
        <v>0</v>
      </c>
      <c r="L462" s="189">
        <f t="shared" si="623"/>
        <v>0</v>
      </c>
      <c r="M462" s="189">
        <f t="shared" si="623"/>
        <v>0</v>
      </c>
      <c r="N462" s="189">
        <f t="shared" si="623"/>
        <v>0</v>
      </c>
      <c r="O462" s="189">
        <f t="shared" si="623"/>
        <v>0</v>
      </c>
      <c r="P462" s="189">
        <f t="shared" si="623"/>
        <v>0</v>
      </c>
      <c r="Q462" s="189">
        <f t="shared" si="623"/>
        <v>0</v>
      </c>
      <c r="R462" s="189">
        <f t="shared" si="623"/>
        <v>0</v>
      </c>
      <c r="S462" s="189">
        <f t="shared" si="623"/>
        <v>0</v>
      </c>
      <c r="T462" s="199">
        <f t="shared" si="568"/>
        <v>0</v>
      </c>
      <c r="U462" s="199">
        <f t="shared" si="561"/>
        <v>0</v>
      </c>
      <c r="V462" s="189">
        <f t="shared" ref="V462" si="624">SUM(V463+V468)</f>
        <v>0</v>
      </c>
      <c r="W462" s="199">
        <f t="shared" si="563"/>
        <v>0</v>
      </c>
      <c r="X462" s="189">
        <f t="shared" ref="X462:Y462" si="625">SUM(X463+X468)</f>
        <v>0</v>
      </c>
      <c r="Y462" s="189">
        <f t="shared" si="625"/>
        <v>0</v>
      </c>
      <c r="AA462" s="292">
        <f t="shared" si="539"/>
        <v>0</v>
      </c>
    </row>
    <row r="463" spans="1:27" s="190" customFormat="1" hidden="1" x14ac:dyDescent="0.25">
      <c r="A463" s="187"/>
      <c r="B463" s="187">
        <v>342</v>
      </c>
      <c r="C463" s="188" t="s">
        <v>68</v>
      </c>
      <c r="D463" s="189">
        <f t="shared" ref="D463:E463" si="626">SUM(D464+D465+D466+D467)</f>
        <v>0</v>
      </c>
      <c r="E463" s="189">
        <f t="shared" si="626"/>
        <v>0</v>
      </c>
      <c r="F463" s="199">
        <f t="shared" si="582"/>
        <v>0</v>
      </c>
      <c r="G463" s="189"/>
      <c r="H463" s="189">
        <f t="shared" ref="H463:I463" si="627">SUM(H464+H465+H466+H467)</f>
        <v>0</v>
      </c>
      <c r="I463" s="189">
        <f t="shared" si="627"/>
        <v>0</v>
      </c>
      <c r="J463" s="199">
        <f t="shared" si="559"/>
        <v>0</v>
      </c>
      <c r="K463" s="189">
        <f t="shared" ref="K463:S463" si="628">SUM(K464+K465+K466+K467)</f>
        <v>0</v>
      </c>
      <c r="L463" s="189">
        <f t="shared" si="628"/>
        <v>0</v>
      </c>
      <c r="M463" s="189">
        <f t="shared" si="628"/>
        <v>0</v>
      </c>
      <c r="N463" s="189">
        <f t="shared" si="628"/>
        <v>0</v>
      </c>
      <c r="O463" s="189">
        <f t="shared" si="628"/>
        <v>0</v>
      </c>
      <c r="P463" s="189">
        <f t="shared" si="628"/>
        <v>0</v>
      </c>
      <c r="Q463" s="189">
        <f t="shared" si="628"/>
        <v>0</v>
      </c>
      <c r="R463" s="189">
        <f t="shared" si="628"/>
        <v>0</v>
      </c>
      <c r="S463" s="189">
        <f t="shared" si="628"/>
        <v>0</v>
      </c>
      <c r="T463" s="199">
        <f t="shared" si="568"/>
        <v>0</v>
      </c>
      <c r="U463" s="199">
        <f t="shared" si="561"/>
        <v>0</v>
      </c>
      <c r="V463" s="189">
        <f t="shared" ref="V463" si="629">SUM(V464+V465+V466+V467)</f>
        <v>0</v>
      </c>
      <c r="W463" s="199">
        <f t="shared" si="563"/>
        <v>0</v>
      </c>
      <c r="X463" s="189">
        <f t="shared" ref="X463:Y463" si="630">SUM(X464+X465+X466+X467)</f>
        <v>0</v>
      </c>
      <c r="Y463" s="189">
        <f t="shared" si="630"/>
        <v>0</v>
      </c>
      <c r="AA463" s="292">
        <f t="shared" ref="AA463:AA527" si="631">SUM(H463+T463)</f>
        <v>0</v>
      </c>
    </row>
    <row r="464" spans="1:27" s="200" customFormat="1" ht="27.75" hidden="1" customHeight="1" x14ac:dyDescent="0.25">
      <c r="A464" s="195"/>
      <c r="B464" s="196" t="s">
        <v>69</v>
      </c>
      <c r="C464" s="197" t="s">
        <v>70</v>
      </c>
      <c r="D464" s="198"/>
      <c r="E464" s="198"/>
      <c r="F464" s="199">
        <f t="shared" si="582"/>
        <v>0</v>
      </c>
      <c r="G464" s="199"/>
      <c r="H464" s="198"/>
      <c r="I464" s="198"/>
      <c r="J464" s="199">
        <f t="shared" si="559"/>
        <v>0</v>
      </c>
      <c r="K464" s="198"/>
      <c r="L464" s="198"/>
      <c r="M464" s="198"/>
      <c r="N464" s="198"/>
      <c r="O464" s="198"/>
      <c r="P464" s="198"/>
      <c r="Q464" s="198"/>
      <c r="R464" s="198"/>
      <c r="S464" s="198"/>
      <c r="T464" s="199">
        <f t="shared" si="568"/>
        <v>0</v>
      </c>
      <c r="U464" s="199">
        <f t="shared" si="561"/>
        <v>0</v>
      </c>
      <c r="V464" s="198"/>
      <c r="W464" s="199">
        <f t="shared" si="563"/>
        <v>0</v>
      </c>
      <c r="X464" s="198"/>
      <c r="Y464" s="198"/>
      <c r="AA464" s="292">
        <f t="shared" si="631"/>
        <v>0</v>
      </c>
    </row>
    <row r="465" spans="1:27" s="200" customFormat="1" hidden="1" x14ac:dyDescent="0.25">
      <c r="A465" s="195"/>
      <c r="B465" s="195">
        <v>3426</v>
      </c>
      <c r="C465" s="197" t="s">
        <v>71</v>
      </c>
      <c r="D465" s="198"/>
      <c r="E465" s="198"/>
      <c r="F465" s="199">
        <f t="shared" si="582"/>
        <v>0</v>
      </c>
      <c r="G465" s="199"/>
      <c r="H465" s="198"/>
      <c r="I465" s="198"/>
      <c r="J465" s="199">
        <f t="shared" si="559"/>
        <v>0</v>
      </c>
      <c r="K465" s="198"/>
      <c r="L465" s="198"/>
      <c r="M465" s="198"/>
      <c r="N465" s="198"/>
      <c r="O465" s="198"/>
      <c r="P465" s="198"/>
      <c r="Q465" s="198"/>
      <c r="R465" s="198"/>
      <c r="S465" s="198"/>
      <c r="T465" s="199">
        <f t="shared" si="568"/>
        <v>0</v>
      </c>
      <c r="U465" s="199">
        <f t="shared" si="561"/>
        <v>0</v>
      </c>
      <c r="V465" s="198"/>
      <c r="W465" s="199">
        <f t="shared" si="563"/>
        <v>0</v>
      </c>
      <c r="X465" s="198"/>
      <c r="Y465" s="198"/>
      <c r="AA465" s="292">
        <f t="shared" si="631"/>
        <v>0</v>
      </c>
    </row>
    <row r="466" spans="1:27" s="200" customFormat="1" hidden="1" x14ac:dyDescent="0.25">
      <c r="A466" s="195"/>
      <c r="B466" s="195">
        <v>3427</v>
      </c>
      <c r="C466" s="197" t="s">
        <v>72</v>
      </c>
      <c r="D466" s="198"/>
      <c r="E466" s="198"/>
      <c r="F466" s="199">
        <f t="shared" si="582"/>
        <v>0</v>
      </c>
      <c r="G466" s="199"/>
      <c r="H466" s="198"/>
      <c r="I466" s="198"/>
      <c r="J466" s="199">
        <f t="shared" si="559"/>
        <v>0</v>
      </c>
      <c r="K466" s="198"/>
      <c r="L466" s="198"/>
      <c r="M466" s="198"/>
      <c r="N466" s="198"/>
      <c r="O466" s="198"/>
      <c r="P466" s="198"/>
      <c r="Q466" s="198"/>
      <c r="R466" s="198"/>
      <c r="S466" s="198"/>
      <c r="T466" s="199">
        <f t="shared" si="568"/>
        <v>0</v>
      </c>
      <c r="U466" s="199">
        <f t="shared" si="561"/>
        <v>0</v>
      </c>
      <c r="V466" s="198"/>
      <c r="W466" s="199">
        <f t="shared" si="563"/>
        <v>0</v>
      </c>
      <c r="X466" s="198"/>
      <c r="Y466" s="198"/>
      <c r="AA466" s="292">
        <f t="shared" si="631"/>
        <v>0</v>
      </c>
    </row>
    <row r="467" spans="1:27" s="200" customFormat="1" hidden="1" x14ac:dyDescent="0.25">
      <c r="A467" s="195"/>
      <c r="B467" s="195">
        <v>3428</v>
      </c>
      <c r="C467" s="197" t="s">
        <v>73</v>
      </c>
      <c r="D467" s="198"/>
      <c r="E467" s="198"/>
      <c r="F467" s="199">
        <f t="shared" si="582"/>
        <v>0</v>
      </c>
      <c r="G467" s="199"/>
      <c r="H467" s="198"/>
      <c r="I467" s="198"/>
      <c r="J467" s="199">
        <f t="shared" si="559"/>
        <v>0</v>
      </c>
      <c r="K467" s="198"/>
      <c r="L467" s="198"/>
      <c r="M467" s="198"/>
      <c r="N467" s="198"/>
      <c r="O467" s="198"/>
      <c r="P467" s="198"/>
      <c r="Q467" s="198"/>
      <c r="R467" s="198"/>
      <c r="S467" s="198"/>
      <c r="T467" s="199">
        <f t="shared" si="568"/>
        <v>0</v>
      </c>
      <c r="U467" s="199">
        <f t="shared" si="561"/>
        <v>0</v>
      </c>
      <c r="V467" s="198"/>
      <c r="W467" s="199">
        <f t="shared" si="563"/>
        <v>0</v>
      </c>
      <c r="X467" s="198"/>
      <c r="Y467" s="198"/>
      <c r="AA467" s="292">
        <f t="shared" si="631"/>
        <v>0</v>
      </c>
    </row>
    <row r="468" spans="1:27" s="190" customFormat="1" hidden="1" x14ac:dyDescent="0.25">
      <c r="A468" s="187"/>
      <c r="B468" s="187">
        <v>343</v>
      </c>
      <c r="C468" s="188"/>
      <c r="D468" s="189">
        <f t="shared" ref="D468:E468" si="632">SUM(D469+D470+D471+D472)</f>
        <v>0</v>
      </c>
      <c r="E468" s="189">
        <f t="shared" si="632"/>
        <v>0</v>
      </c>
      <c r="F468" s="199">
        <f t="shared" si="582"/>
        <v>0</v>
      </c>
      <c r="G468" s="189"/>
      <c r="H468" s="189">
        <f t="shared" ref="H468:I468" si="633">SUM(H469+H470+H471+H472)</f>
        <v>0</v>
      </c>
      <c r="I468" s="189">
        <f t="shared" si="633"/>
        <v>0</v>
      </c>
      <c r="J468" s="199">
        <f t="shared" si="559"/>
        <v>0</v>
      </c>
      <c r="K468" s="189">
        <f t="shared" ref="K468:S468" si="634">SUM(K469+K470+K471+K472)</f>
        <v>0</v>
      </c>
      <c r="L468" s="189">
        <f t="shared" si="634"/>
        <v>0</v>
      </c>
      <c r="M468" s="189">
        <f t="shared" si="634"/>
        <v>0</v>
      </c>
      <c r="N468" s="189">
        <f t="shared" si="634"/>
        <v>0</v>
      </c>
      <c r="O468" s="189">
        <f t="shared" si="634"/>
        <v>0</v>
      </c>
      <c r="P468" s="189">
        <f t="shared" si="634"/>
        <v>0</v>
      </c>
      <c r="Q468" s="189">
        <f t="shared" si="634"/>
        <v>0</v>
      </c>
      <c r="R468" s="189">
        <f t="shared" si="634"/>
        <v>0</v>
      </c>
      <c r="S468" s="189">
        <f t="shared" si="634"/>
        <v>0</v>
      </c>
      <c r="T468" s="199">
        <f t="shared" si="568"/>
        <v>0</v>
      </c>
      <c r="U468" s="199">
        <f t="shared" si="561"/>
        <v>0</v>
      </c>
      <c r="V468" s="189">
        <f t="shared" ref="V468" si="635">SUM(V469+V470+V471+V472)</f>
        <v>0</v>
      </c>
      <c r="W468" s="199">
        <f t="shared" si="563"/>
        <v>0</v>
      </c>
      <c r="X468" s="189">
        <f t="shared" ref="X468:Y468" si="636">SUM(X469+X470+X471+X472)</f>
        <v>0</v>
      </c>
      <c r="Y468" s="189">
        <f t="shared" si="636"/>
        <v>0</v>
      </c>
      <c r="AA468" s="292">
        <f t="shared" si="631"/>
        <v>0</v>
      </c>
    </row>
    <row r="469" spans="1:27" s="200" customFormat="1" hidden="1" x14ac:dyDescent="0.25">
      <c r="A469" s="195"/>
      <c r="B469" s="196" t="s">
        <v>74</v>
      </c>
      <c r="C469" s="197" t="s">
        <v>75</v>
      </c>
      <c r="D469" s="198"/>
      <c r="E469" s="198"/>
      <c r="F469" s="199">
        <f t="shared" si="582"/>
        <v>0</v>
      </c>
      <c r="G469" s="199"/>
      <c r="H469" s="198"/>
      <c r="I469" s="198"/>
      <c r="J469" s="199">
        <f t="shared" si="559"/>
        <v>0</v>
      </c>
      <c r="K469" s="198"/>
      <c r="L469" s="198"/>
      <c r="M469" s="198"/>
      <c r="N469" s="198"/>
      <c r="O469" s="198"/>
      <c r="P469" s="198"/>
      <c r="Q469" s="198"/>
      <c r="R469" s="198"/>
      <c r="S469" s="198"/>
      <c r="T469" s="199">
        <f t="shared" si="568"/>
        <v>0</v>
      </c>
      <c r="U469" s="199">
        <f t="shared" si="561"/>
        <v>0</v>
      </c>
      <c r="V469" s="198"/>
      <c r="W469" s="199">
        <f t="shared" si="563"/>
        <v>0</v>
      </c>
      <c r="X469" s="198"/>
      <c r="Y469" s="198"/>
      <c r="AA469" s="292">
        <f t="shared" si="631"/>
        <v>0</v>
      </c>
    </row>
    <row r="470" spans="1:27" s="200" customFormat="1" hidden="1" x14ac:dyDescent="0.25">
      <c r="A470" s="195"/>
      <c r="B470" s="196" t="s">
        <v>76</v>
      </c>
      <c r="C470" s="197" t="s">
        <v>77</v>
      </c>
      <c r="D470" s="198"/>
      <c r="E470" s="198"/>
      <c r="F470" s="199">
        <f t="shared" si="582"/>
        <v>0</v>
      </c>
      <c r="G470" s="199"/>
      <c r="H470" s="198"/>
      <c r="I470" s="198"/>
      <c r="J470" s="199">
        <f t="shared" si="559"/>
        <v>0</v>
      </c>
      <c r="K470" s="198"/>
      <c r="L470" s="198"/>
      <c r="M470" s="198"/>
      <c r="N470" s="198"/>
      <c r="O470" s="198"/>
      <c r="P470" s="198"/>
      <c r="Q470" s="198"/>
      <c r="R470" s="198"/>
      <c r="S470" s="198"/>
      <c r="T470" s="199">
        <f t="shared" si="568"/>
        <v>0</v>
      </c>
      <c r="U470" s="199">
        <f t="shared" si="561"/>
        <v>0</v>
      </c>
      <c r="V470" s="198"/>
      <c r="W470" s="199">
        <f t="shared" si="563"/>
        <v>0</v>
      </c>
      <c r="X470" s="198"/>
      <c r="Y470" s="198"/>
      <c r="AA470" s="292">
        <f t="shared" si="631"/>
        <v>0</v>
      </c>
    </row>
    <row r="471" spans="1:27" s="200" customFormat="1" hidden="1" x14ac:dyDescent="0.25">
      <c r="A471" s="195"/>
      <c r="B471" s="196" t="s">
        <v>78</v>
      </c>
      <c r="C471" s="197" t="s">
        <v>79</v>
      </c>
      <c r="D471" s="198"/>
      <c r="E471" s="198"/>
      <c r="F471" s="199">
        <f t="shared" si="582"/>
        <v>0</v>
      </c>
      <c r="G471" s="199"/>
      <c r="H471" s="198"/>
      <c r="I471" s="198"/>
      <c r="J471" s="199">
        <f t="shared" si="559"/>
        <v>0</v>
      </c>
      <c r="K471" s="198"/>
      <c r="L471" s="198"/>
      <c r="M471" s="198"/>
      <c r="N471" s="198"/>
      <c r="O471" s="198"/>
      <c r="P471" s="198"/>
      <c r="Q471" s="198"/>
      <c r="R471" s="198"/>
      <c r="S471" s="198"/>
      <c r="T471" s="199">
        <f t="shared" si="568"/>
        <v>0</v>
      </c>
      <c r="U471" s="199">
        <f t="shared" si="561"/>
        <v>0</v>
      </c>
      <c r="V471" s="198"/>
      <c r="W471" s="199">
        <f t="shared" si="563"/>
        <v>0</v>
      </c>
      <c r="X471" s="198"/>
      <c r="Y471" s="198"/>
      <c r="AA471" s="292">
        <f t="shared" si="631"/>
        <v>0</v>
      </c>
    </row>
    <row r="472" spans="1:27" s="200" customFormat="1" hidden="1" x14ac:dyDescent="0.25">
      <c r="A472" s="195"/>
      <c r="B472" s="196" t="s">
        <v>80</v>
      </c>
      <c r="C472" s="197" t="s">
        <v>81</v>
      </c>
      <c r="D472" s="198"/>
      <c r="E472" s="198"/>
      <c r="F472" s="199">
        <f t="shared" si="582"/>
        <v>0</v>
      </c>
      <c r="G472" s="199"/>
      <c r="H472" s="198"/>
      <c r="I472" s="198"/>
      <c r="J472" s="199">
        <f t="shared" si="559"/>
        <v>0</v>
      </c>
      <c r="K472" s="198"/>
      <c r="L472" s="198"/>
      <c r="M472" s="198"/>
      <c r="N472" s="198"/>
      <c r="O472" s="198"/>
      <c r="P472" s="198"/>
      <c r="Q472" s="198"/>
      <c r="R472" s="198"/>
      <c r="S472" s="198"/>
      <c r="T472" s="199">
        <f t="shared" si="568"/>
        <v>0</v>
      </c>
      <c r="U472" s="199">
        <f t="shared" si="561"/>
        <v>0</v>
      </c>
      <c r="V472" s="198"/>
      <c r="W472" s="199">
        <f t="shared" si="563"/>
        <v>0</v>
      </c>
      <c r="X472" s="198"/>
      <c r="Y472" s="198"/>
      <c r="AA472" s="292">
        <f t="shared" si="631"/>
        <v>0</v>
      </c>
    </row>
    <row r="473" spans="1:27" s="7" customFormat="1" hidden="1" x14ac:dyDescent="0.25">
      <c r="B473" s="5">
        <v>4</v>
      </c>
      <c r="C473" s="7" t="s">
        <v>118</v>
      </c>
      <c r="D473" s="4">
        <f>SUM(D474)</f>
        <v>0</v>
      </c>
      <c r="E473" s="4">
        <f t="shared" ref="E473:V473" si="637">SUM(E474)</f>
        <v>0</v>
      </c>
      <c r="F473" s="199">
        <f t="shared" si="582"/>
        <v>0</v>
      </c>
      <c r="G473" s="4"/>
      <c r="H473" s="4">
        <f t="shared" si="637"/>
        <v>0</v>
      </c>
      <c r="I473" s="4">
        <f t="shared" si="637"/>
        <v>0</v>
      </c>
      <c r="J473" s="199">
        <f t="shared" si="559"/>
        <v>0</v>
      </c>
      <c r="K473" s="4">
        <f t="shared" si="637"/>
        <v>0</v>
      </c>
      <c r="L473" s="4">
        <f t="shared" si="637"/>
        <v>0</v>
      </c>
      <c r="M473" s="4">
        <f t="shared" si="637"/>
        <v>0</v>
      </c>
      <c r="N473" s="4">
        <f t="shared" si="637"/>
        <v>0</v>
      </c>
      <c r="O473" s="4">
        <f t="shared" si="637"/>
        <v>0</v>
      </c>
      <c r="P473" s="4">
        <f t="shared" si="637"/>
        <v>0</v>
      </c>
      <c r="Q473" s="4">
        <f t="shared" si="637"/>
        <v>0</v>
      </c>
      <c r="R473" s="4">
        <f t="shared" si="637"/>
        <v>0</v>
      </c>
      <c r="S473" s="4">
        <f t="shared" si="637"/>
        <v>0</v>
      </c>
      <c r="T473" s="199">
        <f t="shared" si="568"/>
        <v>0</v>
      </c>
      <c r="U473" s="199">
        <f t="shared" si="561"/>
        <v>0</v>
      </c>
      <c r="V473" s="4">
        <f t="shared" si="637"/>
        <v>0</v>
      </c>
      <c r="W473" s="199">
        <f t="shared" si="563"/>
        <v>0</v>
      </c>
      <c r="X473" s="4">
        <f t="shared" ref="X473:Y473" si="638">SUM(X474)</f>
        <v>0</v>
      </c>
      <c r="Y473" s="4">
        <f t="shared" si="638"/>
        <v>0</v>
      </c>
      <c r="AA473" s="292">
        <f t="shared" si="631"/>
        <v>0</v>
      </c>
    </row>
    <row r="474" spans="1:27" s="7" customFormat="1" hidden="1" x14ac:dyDescent="0.25">
      <c r="B474" s="5">
        <v>42</v>
      </c>
      <c r="D474" s="4">
        <f t="shared" ref="D474:E474" si="639">SUM(D475+D483+D486+D491)</f>
        <v>0</v>
      </c>
      <c r="E474" s="4">
        <f t="shared" si="639"/>
        <v>0</v>
      </c>
      <c r="F474" s="199">
        <f t="shared" si="582"/>
        <v>0</v>
      </c>
      <c r="G474" s="4"/>
      <c r="H474" s="4">
        <f t="shared" ref="H474:I474" si="640">SUM(H475+H483+H486+H491)</f>
        <v>0</v>
      </c>
      <c r="I474" s="4">
        <f t="shared" si="640"/>
        <v>0</v>
      </c>
      <c r="J474" s="199">
        <f t="shared" si="559"/>
        <v>0</v>
      </c>
      <c r="K474" s="4">
        <f t="shared" ref="K474:S474" si="641">SUM(K475+K483+K486+K491)</f>
        <v>0</v>
      </c>
      <c r="L474" s="4">
        <f t="shared" si="641"/>
        <v>0</v>
      </c>
      <c r="M474" s="4">
        <f t="shared" si="641"/>
        <v>0</v>
      </c>
      <c r="N474" s="4">
        <f t="shared" si="641"/>
        <v>0</v>
      </c>
      <c r="O474" s="4">
        <f t="shared" si="641"/>
        <v>0</v>
      </c>
      <c r="P474" s="4">
        <f t="shared" si="641"/>
        <v>0</v>
      </c>
      <c r="Q474" s="4">
        <f t="shared" si="641"/>
        <v>0</v>
      </c>
      <c r="R474" s="4">
        <f t="shared" si="641"/>
        <v>0</v>
      </c>
      <c r="S474" s="4">
        <f t="shared" si="641"/>
        <v>0</v>
      </c>
      <c r="T474" s="199">
        <f t="shared" si="568"/>
        <v>0</v>
      </c>
      <c r="U474" s="199">
        <f t="shared" si="561"/>
        <v>0</v>
      </c>
      <c r="V474" s="4">
        <f t="shared" ref="V474" si="642">SUM(V475+V483+V486+V491)</f>
        <v>0</v>
      </c>
      <c r="W474" s="199">
        <f t="shared" si="563"/>
        <v>0</v>
      </c>
      <c r="X474" s="4">
        <f t="shared" ref="X474:Y474" si="643">SUM(X475+X483+X486+X491)</f>
        <v>0</v>
      </c>
      <c r="Y474" s="4">
        <f t="shared" si="643"/>
        <v>0</v>
      </c>
      <c r="AA474" s="292">
        <f t="shared" si="631"/>
        <v>0</v>
      </c>
    </row>
    <row r="475" spans="1:27" s="7" customFormat="1" hidden="1" x14ac:dyDescent="0.25">
      <c r="B475" s="5">
        <v>422</v>
      </c>
      <c r="D475" s="4">
        <f t="shared" ref="D475:E475" si="644">SUM(D476+D477+D478+D479+D480+D481+D482)</f>
        <v>0</v>
      </c>
      <c r="E475" s="4">
        <f t="shared" si="644"/>
        <v>0</v>
      </c>
      <c r="F475" s="199">
        <f t="shared" ref="F475:F493" si="645">SUM(H475:S475)</f>
        <v>0</v>
      </c>
      <c r="G475" s="4"/>
      <c r="H475" s="4">
        <f t="shared" ref="H475:I475" si="646">SUM(H476+H477+H478+H479+H480+H481+H482)</f>
        <v>0</v>
      </c>
      <c r="I475" s="4">
        <f t="shared" si="646"/>
        <v>0</v>
      </c>
      <c r="J475" s="199">
        <f t="shared" si="559"/>
        <v>0</v>
      </c>
      <c r="K475" s="4">
        <f t="shared" ref="K475:S475" si="647">SUM(K476+K477+K478+K479+K480+K481+K482)</f>
        <v>0</v>
      </c>
      <c r="L475" s="4">
        <f t="shared" si="647"/>
        <v>0</v>
      </c>
      <c r="M475" s="4">
        <f t="shared" si="647"/>
        <v>0</v>
      </c>
      <c r="N475" s="4">
        <f t="shared" si="647"/>
        <v>0</v>
      </c>
      <c r="O475" s="4">
        <f t="shared" si="647"/>
        <v>0</v>
      </c>
      <c r="P475" s="4">
        <f t="shared" si="647"/>
        <v>0</v>
      </c>
      <c r="Q475" s="4">
        <f t="shared" si="647"/>
        <v>0</v>
      </c>
      <c r="R475" s="4">
        <f t="shared" si="647"/>
        <v>0</v>
      </c>
      <c r="S475" s="4">
        <f t="shared" si="647"/>
        <v>0</v>
      </c>
      <c r="T475" s="199">
        <f t="shared" si="568"/>
        <v>0</v>
      </c>
      <c r="U475" s="199">
        <f t="shared" si="561"/>
        <v>0</v>
      </c>
      <c r="V475" s="4">
        <f t="shared" ref="V475" si="648">SUM(V476+V477+V478+V479+V480+V481+V482)</f>
        <v>0</v>
      </c>
      <c r="W475" s="199">
        <f t="shared" si="563"/>
        <v>0</v>
      </c>
      <c r="X475" s="4">
        <f t="shared" ref="X475:Y475" si="649">SUM(X476+X477+X478+X479+X480+X481+X482)</f>
        <v>0</v>
      </c>
      <c r="Y475" s="4">
        <f t="shared" si="649"/>
        <v>0</v>
      </c>
      <c r="AA475" s="292">
        <f t="shared" si="631"/>
        <v>0</v>
      </c>
    </row>
    <row r="476" spans="1:27" s="200" customFormat="1" hidden="1" x14ac:dyDescent="0.25">
      <c r="A476" s="195"/>
      <c r="B476" s="204" t="s">
        <v>82</v>
      </c>
      <c r="C476" s="205" t="s">
        <v>83</v>
      </c>
      <c r="D476" s="198"/>
      <c r="E476" s="198"/>
      <c r="F476" s="199">
        <f t="shared" si="645"/>
        <v>0</v>
      </c>
      <c r="G476" s="199"/>
      <c r="H476" s="198"/>
      <c r="I476" s="198"/>
      <c r="J476" s="199">
        <f t="shared" ref="J476:J493" si="650">SUM(H476:I476)</f>
        <v>0</v>
      </c>
      <c r="K476" s="198"/>
      <c r="L476" s="198"/>
      <c r="M476" s="198"/>
      <c r="N476" s="198"/>
      <c r="O476" s="198"/>
      <c r="P476" s="198"/>
      <c r="Q476" s="198"/>
      <c r="R476" s="198"/>
      <c r="S476" s="198"/>
      <c r="T476" s="199">
        <f t="shared" si="568"/>
        <v>0</v>
      </c>
      <c r="U476" s="199">
        <f t="shared" si="561"/>
        <v>0</v>
      </c>
      <c r="V476" s="198"/>
      <c r="W476" s="199">
        <f t="shared" si="563"/>
        <v>0</v>
      </c>
      <c r="X476" s="198"/>
      <c r="Y476" s="198"/>
      <c r="AA476" s="292">
        <f t="shared" si="631"/>
        <v>0</v>
      </c>
    </row>
    <row r="477" spans="1:27" s="200" customFormat="1" hidden="1" x14ac:dyDescent="0.25">
      <c r="A477" s="195"/>
      <c r="B477" s="204" t="s">
        <v>84</v>
      </c>
      <c r="C477" s="205" t="s">
        <v>85</v>
      </c>
      <c r="D477" s="198"/>
      <c r="E477" s="198"/>
      <c r="F477" s="199">
        <f t="shared" si="645"/>
        <v>0</v>
      </c>
      <c r="G477" s="199"/>
      <c r="H477" s="198"/>
      <c r="I477" s="198"/>
      <c r="J477" s="199">
        <f t="shared" si="650"/>
        <v>0</v>
      </c>
      <c r="K477" s="198"/>
      <c r="L477" s="198"/>
      <c r="M477" s="198"/>
      <c r="N477" s="198"/>
      <c r="O477" s="198"/>
      <c r="P477" s="198"/>
      <c r="Q477" s="198"/>
      <c r="R477" s="198"/>
      <c r="S477" s="198"/>
      <c r="T477" s="199">
        <f t="shared" si="568"/>
        <v>0</v>
      </c>
      <c r="U477" s="199">
        <f t="shared" si="561"/>
        <v>0</v>
      </c>
      <c r="V477" s="198"/>
      <c r="W477" s="199">
        <f t="shared" si="563"/>
        <v>0</v>
      </c>
      <c r="X477" s="198"/>
      <c r="Y477" s="198"/>
      <c r="AA477" s="292">
        <f t="shared" si="631"/>
        <v>0</v>
      </c>
    </row>
    <row r="478" spans="1:27" s="200" customFormat="1" hidden="1" x14ac:dyDescent="0.25">
      <c r="A478" s="195"/>
      <c r="B478" s="204" t="s">
        <v>86</v>
      </c>
      <c r="C478" s="205" t="s">
        <v>87</v>
      </c>
      <c r="D478" s="198"/>
      <c r="E478" s="198"/>
      <c r="F478" s="199">
        <f t="shared" si="645"/>
        <v>0</v>
      </c>
      <c r="G478" s="199"/>
      <c r="H478" s="198"/>
      <c r="I478" s="198"/>
      <c r="J478" s="199">
        <f t="shared" si="650"/>
        <v>0</v>
      </c>
      <c r="K478" s="198"/>
      <c r="L478" s="198"/>
      <c r="M478" s="198"/>
      <c r="N478" s="198"/>
      <c r="O478" s="198"/>
      <c r="P478" s="198"/>
      <c r="Q478" s="198"/>
      <c r="R478" s="198"/>
      <c r="S478" s="198"/>
      <c r="T478" s="199">
        <f t="shared" si="568"/>
        <v>0</v>
      </c>
      <c r="U478" s="199">
        <f t="shared" si="561"/>
        <v>0</v>
      </c>
      <c r="V478" s="198"/>
      <c r="W478" s="199">
        <f t="shared" si="563"/>
        <v>0</v>
      </c>
      <c r="X478" s="198"/>
      <c r="Y478" s="198"/>
      <c r="AA478" s="292">
        <f t="shared" si="631"/>
        <v>0</v>
      </c>
    </row>
    <row r="479" spans="1:27" s="200" customFormat="1" hidden="1" x14ac:dyDescent="0.25">
      <c r="A479" s="195"/>
      <c r="B479" s="204" t="s">
        <v>88</v>
      </c>
      <c r="C479" s="205" t="s">
        <v>89</v>
      </c>
      <c r="D479" s="198"/>
      <c r="E479" s="198"/>
      <c r="F479" s="199">
        <f t="shared" si="645"/>
        <v>0</v>
      </c>
      <c r="G479" s="199"/>
      <c r="H479" s="198"/>
      <c r="I479" s="198"/>
      <c r="J479" s="199">
        <f t="shared" si="650"/>
        <v>0</v>
      </c>
      <c r="K479" s="198"/>
      <c r="L479" s="198"/>
      <c r="M479" s="198"/>
      <c r="N479" s="198"/>
      <c r="O479" s="198"/>
      <c r="P479" s="198"/>
      <c r="Q479" s="198"/>
      <c r="R479" s="198"/>
      <c r="S479" s="198"/>
      <c r="T479" s="199">
        <f t="shared" si="568"/>
        <v>0</v>
      </c>
      <c r="U479" s="199">
        <f t="shared" ref="U479:U493" si="651">SUM(J479+T479)</f>
        <v>0</v>
      </c>
      <c r="V479" s="198"/>
      <c r="W479" s="199">
        <f t="shared" ref="W479:W493" si="652">SUM(U479:V479)</f>
        <v>0</v>
      </c>
      <c r="X479" s="198"/>
      <c r="Y479" s="198"/>
      <c r="AA479" s="292">
        <f t="shared" si="631"/>
        <v>0</v>
      </c>
    </row>
    <row r="480" spans="1:27" s="200" customFormat="1" hidden="1" x14ac:dyDescent="0.25">
      <c r="A480" s="195"/>
      <c r="B480" s="204" t="s">
        <v>90</v>
      </c>
      <c r="C480" s="205" t="s">
        <v>91</v>
      </c>
      <c r="D480" s="198"/>
      <c r="E480" s="198"/>
      <c r="F480" s="199">
        <f t="shared" si="645"/>
        <v>0</v>
      </c>
      <c r="G480" s="199"/>
      <c r="H480" s="198"/>
      <c r="I480" s="198"/>
      <c r="J480" s="199">
        <f t="shared" si="650"/>
        <v>0</v>
      </c>
      <c r="K480" s="198"/>
      <c r="L480" s="198"/>
      <c r="M480" s="198"/>
      <c r="N480" s="198"/>
      <c r="O480" s="198"/>
      <c r="P480" s="198"/>
      <c r="Q480" s="198"/>
      <c r="R480" s="198"/>
      <c r="S480" s="198"/>
      <c r="T480" s="199">
        <f t="shared" ref="T480:T493" si="653">SUM(K480:S480)</f>
        <v>0</v>
      </c>
      <c r="U480" s="199">
        <f t="shared" si="651"/>
        <v>0</v>
      </c>
      <c r="V480" s="198"/>
      <c r="W480" s="199">
        <f t="shared" si="652"/>
        <v>0</v>
      </c>
      <c r="X480" s="198"/>
      <c r="Y480" s="198"/>
      <c r="AA480" s="292">
        <f t="shared" si="631"/>
        <v>0</v>
      </c>
    </row>
    <row r="481" spans="1:27" s="200" customFormat="1" hidden="1" x14ac:dyDescent="0.25">
      <c r="A481" s="195"/>
      <c r="B481" s="204" t="s">
        <v>92</v>
      </c>
      <c r="C481" s="205" t="s">
        <v>93</v>
      </c>
      <c r="D481" s="198"/>
      <c r="E481" s="198"/>
      <c r="F481" s="199">
        <f t="shared" si="645"/>
        <v>0</v>
      </c>
      <c r="G481" s="199"/>
      <c r="H481" s="198"/>
      <c r="I481" s="198"/>
      <c r="J481" s="199">
        <f t="shared" si="650"/>
        <v>0</v>
      </c>
      <c r="K481" s="198"/>
      <c r="L481" s="198"/>
      <c r="M481" s="198"/>
      <c r="N481" s="198"/>
      <c r="O481" s="198"/>
      <c r="P481" s="198"/>
      <c r="Q481" s="198"/>
      <c r="R481" s="198"/>
      <c r="S481" s="198"/>
      <c r="T481" s="199">
        <f t="shared" si="653"/>
        <v>0</v>
      </c>
      <c r="U481" s="199">
        <f t="shared" si="651"/>
        <v>0</v>
      </c>
      <c r="V481" s="198"/>
      <c r="W481" s="199">
        <f t="shared" si="652"/>
        <v>0</v>
      </c>
      <c r="X481" s="198"/>
      <c r="Y481" s="198"/>
      <c r="AA481" s="292">
        <f t="shared" si="631"/>
        <v>0</v>
      </c>
    </row>
    <row r="482" spans="1:27" s="200" customFormat="1" hidden="1" x14ac:dyDescent="0.25">
      <c r="A482" s="195"/>
      <c r="B482" s="204" t="s">
        <v>94</v>
      </c>
      <c r="C482" s="205" t="s">
        <v>95</v>
      </c>
      <c r="D482" s="198"/>
      <c r="E482" s="198"/>
      <c r="F482" s="199">
        <f t="shared" si="645"/>
        <v>0</v>
      </c>
      <c r="G482" s="199"/>
      <c r="H482" s="198"/>
      <c r="I482" s="198"/>
      <c r="J482" s="199">
        <f t="shared" si="650"/>
        <v>0</v>
      </c>
      <c r="K482" s="198"/>
      <c r="L482" s="198"/>
      <c r="M482" s="198"/>
      <c r="N482" s="198"/>
      <c r="O482" s="198"/>
      <c r="P482" s="198"/>
      <c r="Q482" s="198"/>
      <c r="R482" s="198"/>
      <c r="S482" s="198"/>
      <c r="T482" s="199">
        <f t="shared" si="653"/>
        <v>0</v>
      </c>
      <c r="U482" s="199">
        <f t="shared" si="651"/>
        <v>0</v>
      </c>
      <c r="V482" s="198"/>
      <c r="W482" s="199">
        <f t="shared" si="652"/>
        <v>0</v>
      </c>
      <c r="X482" s="198"/>
      <c r="Y482" s="198"/>
      <c r="AA482" s="292">
        <f t="shared" si="631"/>
        <v>0</v>
      </c>
    </row>
    <row r="483" spans="1:27" s="190" customFormat="1" hidden="1" x14ac:dyDescent="0.25">
      <c r="A483" s="187"/>
      <c r="B483" s="187">
        <v>423</v>
      </c>
      <c r="C483" s="192"/>
      <c r="D483" s="189">
        <f t="shared" ref="D483:E483" si="654">SUM(D484+D485)</f>
        <v>0</v>
      </c>
      <c r="E483" s="189">
        <f t="shared" si="654"/>
        <v>0</v>
      </c>
      <c r="F483" s="199">
        <f t="shared" si="645"/>
        <v>0</v>
      </c>
      <c r="G483" s="189"/>
      <c r="H483" s="189">
        <f t="shared" ref="H483:I483" si="655">SUM(H484+H485)</f>
        <v>0</v>
      </c>
      <c r="I483" s="189">
        <f t="shared" si="655"/>
        <v>0</v>
      </c>
      <c r="J483" s="199">
        <f t="shared" si="650"/>
        <v>0</v>
      </c>
      <c r="K483" s="189">
        <f t="shared" ref="K483:S483" si="656">SUM(K484+K485)</f>
        <v>0</v>
      </c>
      <c r="L483" s="189">
        <f t="shared" si="656"/>
        <v>0</v>
      </c>
      <c r="M483" s="189">
        <f t="shared" si="656"/>
        <v>0</v>
      </c>
      <c r="N483" s="189">
        <f t="shared" si="656"/>
        <v>0</v>
      </c>
      <c r="O483" s="189">
        <f t="shared" si="656"/>
        <v>0</v>
      </c>
      <c r="P483" s="189">
        <f t="shared" si="656"/>
        <v>0</v>
      </c>
      <c r="Q483" s="189">
        <f t="shared" si="656"/>
        <v>0</v>
      </c>
      <c r="R483" s="189">
        <f t="shared" si="656"/>
        <v>0</v>
      </c>
      <c r="S483" s="189">
        <f t="shared" si="656"/>
        <v>0</v>
      </c>
      <c r="T483" s="199">
        <f t="shared" si="653"/>
        <v>0</v>
      </c>
      <c r="U483" s="199">
        <f t="shared" si="651"/>
        <v>0</v>
      </c>
      <c r="V483" s="189">
        <f t="shared" ref="V483" si="657">SUM(V484+V485)</f>
        <v>0</v>
      </c>
      <c r="W483" s="199">
        <f t="shared" si="652"/>
        <v>0</v>
      </c>
      <c r="X483" s="189">
        <f t="shared" ref="X483:Y483" si="658">SUM(X484+X485)</f>
        <v>0</v>
      </c>
      <c r="Y483" s="189">
        <f t="shared" si="658"/>
        <v>0</v>
      </c>
      <c r="AA483" s="292">
        <f t="shared" si="631"/>
        <v>0</v>
      </c>
    </row>
    <row r="484" spans="1:27" s="200" customFormat="1" hidden="1" x14ac:dyDescent="0.25">
      <c r="A484" s="195"/>
      <c r="B484" s="204" t="s">
        <v>96</v>
      </c>
      <c r="C484" s="205" t="s">
        <v>97</v>
      </c>
      <c r="D484" s="198"/>
      <c r="E484" s="198"/>
      <c r="F484" s="199">
        <f t="shared" si="645"/>
        <v>0</v>
      </c>
      <c r="G484" s="199"/>
      <c r="H484" s="198"/>
      <c r="I484" s="198"/>
      <c r="J484" s="199">
        <f t="shared" si="650"/>
        <v>0</v>
      </c>
      <c r="K484" s="198"/>
      <c r="L484" s="198"/>
      <c r="M484" s="198"/>
      <c r="N484" s="198"/>
      <c r="O484" s="198"/>
      <c r="P484" s="198"/>
      <c r="Q484" s="198"/>
      <c r="R484" s="198"/>
      <c r="S484" s="198"/>
      <c r="T484" s="199">
        <f t="shared" si="653"/>
        <v>0</v>
      </c>
      <c r="U484" s="199">
        <f t="shared" si="651"/>
        <v>0</v>
      </c>
      <c r="V484" s="198"/>
      <c r="W484" s="199">
        <f t="shared" si="652"/>
        <v>0</v>
      </c>
      <c r="X484" s="198"/>
      <c r="Y484" s="198"/>
      <c r="AA484" s="292">
        <f t="shared" si="631"/>
        <v>0</v>
      </c>
    </row>
    <row r="485" spans="1:27" s="200" customFormat="1" hidden="1" x14ac:dyDescent="0.25">
      <c r="A485" s="195"/>
      <c r="B485" s="204" t="s">
        <v>98</v>
      </c>
      <c r="C485" s="205" t="s">
        <v>99</v>
      </c>
      <c r="D485" s="198"/>
      <c r="E485" s="198"/>
      <c r="F485" s="199">
        <f t="shared" si="645"/>
        <v>0</v>
      </c>
      <c r="G485" s="199"/>
      <c r="H485" s="198"/>
      <c r="I485" s="198"/>
      <c r="J485" s="199">
        <f t="shared" si="650"/>
        <v>0</v>
      </c>
      <c r="K485" s="198"/>
      <c r="L485" s="198"/>
      <c r="M485" s="198"/>
      <c r="N485" s="198"/>
      <c r="O485" s="198"/>
      <c r="P485" s="198"/>
      <c r="Q485" s="198"/>
      <c r="R485" s="198"/>
      <c r="S485" s="198"/>
      <c r="T485" s="199">
        <f t="shared" si="653"/>
        <v>0</v>
      </c>
      <c r="U485" s="199">
        <f t="shared" si="651"/>
        <v>0</v>
      </c>
      <c r="V485" s="198"/>
      <c r="W485" s="199">
        <f t="shared" si="652"/>
        <v>0</v>
      </c>
      <c r="X485" s="198"/>
      <c r="Y485" s="198"/>
      <c r="AA485" s="292">
        <f t="shared" si="631"/>
        <v>0</v>
      </c>
    </row>
    <row r="486" spans="1:27" s="190" customFormat="1" hidden="1" x14ac:dyDescent="0.25">
      <c r="A486" s="187"/>
      <c r="B486" s="187">
        <v>424</v>
      </c>
      <c r="C486" s="192"/>
      <c r="D486" s="189">
        <f t="shared" ref="D486:E486" si="659">SUM(D487+D488+D489+D490)</f>
        <v>0</v>
      </c>
      <c r="E486" s="189">
        <f t="shared" si="659"/>
        <v>0</v>
      </c>
      <c r="F486" s="199">
        <f t="shared" si="645"/>
        <v>0</v>
      </c>
      <c r="G486" s="189"/>
      <c r="H486" s="189">
        <f t="shared" ref="H486:I486" si="660">SUM(H487+H488+H489+H490)</f>
        <v>0</v>
      </c>
      <c r="I486" s="189">
        <f t="shared" si="660"/>
        <v>0</v>
      </c>
      <c r="J486" s="199">
        <f t="shared" si="650"/>
        <v>0</v>
      </c>
      <c r="K486" s="189">
        <f t="shared" ref="K486:S486" si="661">SUM(K487+K488+K489+K490)</f>
        <v>0</v>
      </c>
      <c r="L486" s="189">
        <f t="shared" si="661"/>
        <v>0</v>
      </c>
      <c r="M486" s="189">
        <f t="shared" si="661"/>
        <v>0</v>
      </c>
      <c r="N486" s="189">
        <f t="shared" si="661"/>
        <v>0</v>
      </c>
      <c r="O486" s="189">
        <f t="shared" si="661"/>
        <v>0</v>
      </c>
      <c r="P486" s="189">
        <f t="shared" si="661"/>
        <v>0</v>
      </c>
      <c r="Q486" s="189">
        <f t="shared" si="661"/>
        <v>0</v>
      </c>
      <c r="R486" s="189">
        <f t="shared" si="661"/>
        <v>0</v>
      </c>
      <c r="S486" s="189">
        <f t="shared" si="661"/>
        <v>0</v>
      </c>
      <c r="T486" s="199">
        <f t="shared" si="653"/>
        <v>0</v>
      </c>
      <c r="U486" s="199">
        <f t="shared" si="651"/>
        <v>0</v>
      </c>
      <c r="V486" s="189">
        <f t="shared" ref="V486" si="662">SUM(V487+V488+V489+V490)</f>
        <v>0</v>
      </c>
      <c r="W486" s="199">
        <f t="shared" si="652"/>
        <v>0</v>
      </c>
      <c r="X486" s="189">
        <f t="shared" ref="X486:Y486" si="663">SUM(X487+X488+X489+X490)</f>
        <v>0</v>
      </c>
      <c r="Y486" s="189">
        <f t="shared" si="663"/>
        <v>0</v>
      </c>
      <c r="AA486" s="292">
        <f t="shared" si="631"/>
        <v>0</v>
      </c>
    </row>
    <row r="487" spans="1:27" s="200" customFormat="1" hidden="1" x14ac:dyDescent="0.25">
      <c r="A487" s="195"/>
      <c r="B487" s="206">
        <v>4241</v>
      </c>
      <c r="C487" s="207" t="s">
        <v>100</v>
      </c>
      <c r="D487" s="198"/>
      <c r="E487" s="198"/>
      <c r="F487" s="199">
        <f t="shared" si="645"/>
        <v>0</v>
      </c>
      <c r="G487" s="199"/>
      <c r="H487" s="198"/>
      <c r="I487" s="198"/>
      <c r="J487" s="199">
        <f t="shared" si="650"/>
        <v>0</v>
      </c>
      <c r="K487" s="198"/>
      <c r="L487" s="198"/>
      <c r="M487" s="198"/>
      <c r="N487" s="198"/>
      <c r="O487" s="198"/>
      <c r="P487" s="198"/>
      <c r="Q487" s="198"/>
      <c r="R487" s="198"/>
      <c r="S487" s="198"/>
      <c r="T487" s="199">
        <f t="shared" si="653"/>
        <v>0</v>
      </c>
      <c r="U487" s="199">
        <f t="shared" si="651"/>
        <v>0</v>
      </c>
      <c r="V487" s="198"/>
      <c r="W487" s="199">
        <f t="shared" si="652"/>
        <v>0</v>
      </c>
      <c r="X487" s="198"/>
      <c r="Y487" s="198"/>
      <c r="AA487" s="292">
        <f t="shared" si="631"/>
        <v>0</v>
      </c>
    </row>
    <row r="488" spans="1:27" s="200" customFormat="1" hidden="1" x14ac:dyDescent="0.25">
      <c r="A488" s="195"/>
      <c r="B488" s="206">
        <v>4242</v>
      </c>
      <c r="C488" s="208" t="s">
        <v>101</v>
      </c>
      <c r="D488" s="198"/>
      <c r="E488" s="198"/>
      <c r="F488" s="199">
        <f t="shared" si="645"/>
        <v>0</v>
      </c>
      <c r="G488" s="199"/>
      <c r="H488" s="198"/>
      <c r="I488" s="198"/>
      <c r="J488" s="199">
        <f t="shared" si="650"/>
        <v>0</v>
      </c>
      <c r="K488" s="198"/>
      <c r="L488" s="198"/>
      <c r="M488" s="198"/>
      <c r="N488" s="198"/>
      <c r="O488" s="198"/>
      <c r="P488" s="198"/>
      <c r="Q488" s="198"/>
      <c r="R488" s="198"/>
      <c r="S488" s="198"/>
      <c r="T488" s="199">
        <f t="shared" si="653"/>
        <v>0</v>
      </c>
      <c r="U488" s="199">
        <f t="shared" si="651"/>
        <v>0</v>
      </c>
      <c r="V488" s="198"/>
      <c r="W488" s="199">
        <f t="shared" si="652"/>
        <v>0</v>
      </c>
      <c r="X488" s="198"/>
      <c r="Y488" s="198"/>
      <c r="AA488" s="292">
        <f t="shared" si="631"/>
        <v>0</v>
      </c>
    </row>
    <row r="489" spans="1:27" s="200" customFormat="1" hidden="1" x14ac:dyDescent="0.25">
      <c r="A489" s="195"/>
      <c r="B489" s="206">
        <v>4243</v>
      </c>
      <c r="C489" s="208" t="s">
        <v>102</v>
      </c>
      <c r="D489" s="198"/>
      <c r="E489" s="198"/>
      <c r="F489" s="199">
        <f t="shared" si="645"/>
        <v>0</v>
      </c>
      <c r="G489" s="199"/>
      <c r="H489" s="198"/>
      <c r="I489" s="198"/>
      <c r="J489" s="199">
        <f t="shared" si="650"/>
        <v>0</v>
      </c>
      <c r="K489" s="198"/>
      <c r="L489" s="198"/>
      <c r="M489" s="198"/>
      <c r="N489" s="198"/>
      <c r="O489" s="198"/>
      <c r="P489" s="198"/>
      <c r="Q489" s="198"/>
      <c r="R489" s="198"/>
      <c r="S489" s="198"/>
      <c r="T489" s="199">
        <f t="shared" si="653"/>
        <v>0</v>
      </c>
      <c r="U489" s="199">
        <f t="shared" si="651"/>
        <v>0</v>
      </c>
      <c r="V489" s="198"/>
      <c r="W489" s="199">
        <f t="shared" si="652"/>
        <v>0</v>
      </c>
      <c r="X489" s="198"/>
      <c r="Y489" s="198"/>
      <c r="AA489" s="292">
        <f t="shared" si="631"/>
        <v>0</v>
      </c>
    </row>
    <row r="490" spans="1:27" s="200" customFormat="1" hidden="1" x14ac:dyDescent="0.25">
      <c r="A490" s="195"/>
      <c r="B490" s="206">
        <v>4244</v>
      </c>
      <c r="C490" s="208" t="s">
        <v>103</v>
      </c>
      <c r="D490" s="198"/>
      <c r="E490" s="198"/>
      <c r="F490" s="199">
        <f t="shared" si="645"/>
        <v>0</v>
      </c>
      <c r="G490" s="199"/>
      <c r="H490" s="198"/>
      <c r="I490" s="198"/>
      <c r="J490" s="199">
        <f t="shared" si="650"/>
        <v>0</v>
      </c>
      <c r="K490" s="198"/>
      <c r="L490" s="198"/>
      <c r="M490" s="198"/>
      <c r="N490" s="198"/>
      <c r="O490" s="198"/>
      <c r="P490" s="198"/>
      <c r="Q490" s="198"/>
      <c r="R490" s="198"/>
      <c r="S490" s="198"/>
      <c r="T490" s="199">
        <f t="shared" si="653"/>
        <v>0</v>
      </c>
      <c r="U490" s="199">
        <f t="shared" si="651"/>
        <v>0</v>
      </c>
      <c r="V490" s="198"/>
      <c r="W490" s="199">
        <f t="shared" si="652"/>
        <v>0</v>
      </c>
      <c r="X490" s="198"/>
      <c r="Y490" s="198"/>
      <c r="AA490" s="292">
        <f t="shared" si="631"/>
        <v>0</v>
      </c>
    </row>
    <row r="491" spans="1:27" s="190" customFormat="1" hidden="1" x14ac:dyDescent="0.25">
      <c r="A491" s="187"/>
      <c r="B491" s="187">
        <v>426</v>
      </c>
      <c r="C491" s="191"/>
      <c r="D491" s="189">
        <f t="shared" ref="D491:E491" si="664">SUM(D492+D493)</f>
        <v>0</v>
      </c>
      <c r="E491" s="189">
        <f t="shared" si="664"/>
        <v>0</v>
      </c>
      <c r="F491" s="199">
        <f t="shared" si="645"/>
        <v>0</v>
      </c>
      <c r="G491" s="189"/>
      <c r="H491" s="189">
        <f t="shared" ref="H491:I491" si="665">SUM(H492+H493)</f>
        <v>0</v>
      </c>
      <c r="I491" s="189">
        <f t="shared" si="665"/>
        <v>0</v>
      </c>
      <c r="J491" s="199">
        <f t="shared" si="650"/>
        <v>0</v>
      </c>
      <c r="K491" s="189">
        <f t="shared" ref="K491:S491" si="666">SUM(K492+K493)</f>
        <v>0</v>
      </c>
      <c r="L491" s="189">
        <f t="shared" si="666"/>
        <v>0</v>
      </c>
      <c r="M491" s="189">
        <f t="shared" si="666"/>
        <v>0</v>
      </c>
      <c r="N491" s="189">
        <f t="shared" si="666"/>
        <v>0</v>
      </c>
      <c r="O491" s="189">
        <f t="shared" si="666"/>
        <v>0</v>
      </c>
      <c r="P491" s="189">
        <f t="shared" si="666"/>
        <v>0</v>
      </c>
      <c r="Q491" s="189">
        <f t="shared" si="666"/>
        <v>0</v>
      </c>
      <c r="R491" s="189">
        <f t="shared" si="666"/>
        <v>0</v>
      </c>
      <c r="S491" s="189">
        <f t="shared" si="666"/>
        <v>0</v>
      </c>
      <c r="T491" s="199">
        <f t="shared" si="653"/>
        <v>0</v>
      </c>
      <c r="U491" s="199">
        <f t="shared" si="651"/>
        <v>0</v>
      </c>
      <c r="V491" s="189">
        <f t="shared" ref="V491" si="667">SUM(V492+V493)</f>
        <v>0</v>
      </c>
      <c r="W491" s="199">
        <f t="shared" si="652"/>
        <v>0</v>
      </c>
      <c r="X491" s="189">
        <f t="shared" ref="X491:Y491" si="668">SUM(X492+X493)</f>
        <v>0</v>
      </c>
      <c r="Y491" s="189">
        <f t="shared" si="668"/>
        <v>0</v>
      </c>
      <c r="AA491" s="292">
        <f t="shared" si="631"/>
        <v>0</v>
      </c>
    </row>
    <row r="492" spans="1:27" s="200" customFormat="1" hidden="1" x14ac:dyDescent="0.25">
      <c r="A492" s="195"/>
      <c r="B492" s="204">
        <v>4262</v>
      </c>
      <c r="C492" s="205" t="s">
        <v>104</v>
      </c>
      <c r="D492" s="198"/>
      <c r="E492" s="198"/>
      <c r="F492" s="199">
        <f t="shared" si="645"/>
        <v>0</v>
      </c>
      <c r="G492" s="199"/>
      <c r="H492" s="198"/>
      <c r="I492" s="198"/>
      <c r="J492" s="199">
        <f t="shared" si="650"/>
        <v>0</v>
      </c>
      <c r="K492" s="198"/>
      <c r="L492" s="198"/>
      <c r="M492" s="198"/>
      <c r="N492" s="198"/>
      <c r="O492" s="198"/>
      <c r="P492" s="198"/>
      <c r="Q492" s="198"/>
      <c r="R492" s="198"/>
      <c r="S492" s="198"/>
      <c r="T492" s="199">
        <f t="shared" si="653"/>
        <v>0</v>
      </c>
      <c r="U492" s="199">
        <f t="shared" si="651"/>
        <v>0</v>
      </c>
      <c r="V492" s="198"/>
      <c r="W492" s="199">
        <f t="shared" si="652"/>
        <v>0</v>
      </c>
      <c r="X492" s="198"/>
      <c r="Y492" s="198"/>
      <c r="AA492" s="292">
        <f t="shared" si="631"/>
        <v>0</v>
      </c>
    </row>
    <row r="493" spans="1:27" s="200" customFormat="1" hidden="1" x14ac:dyDescent="0.25">
      <c r="A493" s="195"/>
      <c r="B493" s="204">
        <v>4263</v>
      </c>
      <c r="C493" s="205" t="s">
        <v>105</v>
      </c>
      <c r="D493" s="198"/>
      <c r="E493" s="198"/>
      <c r="F493" s="199">
        <f t="shared" si="645"/>
        <v>0</v>
      </c>
      <c r="G493" s="199"/>
      <c r="H493" s="198"/>
      <c r="I493" s="198"/>
      <c r="J493" s="199">
        <f t="shared" si="650"/>
        <v>0</v>
      </c>
      <c r="K493" s="198"/>
      <c r="L493" s="198"/>
      <c r="M493" s="198"/>
      <c r="N493" s="198"/>
      <c r="O493" s="198"/>
      <c r="P493" s="198"/>
      <c r="Q493" s="198"/>
      <c r="R493" s="198"/>
      <c r="S493" s="198"/>
      <c r="T493" s="199">
        <f t="shared" si="653"/>
        <v>0</v>
      </c>
      <c r="U493" s="199">
        <f t="shared" si="651"/>
        <v>0</v>
      </c>
      <c r="V493" s="198"/>
      <c r="W493" s="199">
        <f t="shared" si="652"/>
        <v>0</v>
      </c>
      <c r="X493" s="198"/>
      <c r="Y493" s="198"/>
      <c r="AA493" s="292">
        <f t="shared" si="631"/>
        <v>0</v>
      </c>
    </row>
    <row r="494" spans="1:27" s="200" customFormat="1" x14ac:dyDescent="0.25">
      <c r="A494" s="195"/>
      <c r="B494" s="204"/>
      <c r="C494" s="205"/>
      <c r="D494" s="198"/>
      <c r="E494" s="198"/>
      <c r="F494" s="199"/>
      <c r="G494" s="199"/>
      <c r="H494" s="198"/>
      <c r="I494" s="198"/>
      <c r="J494" s="199"/>
      <c r="K494" s="198"/>
      <c r="L494" s="198"/>
      <c r="M494" s="198"/>
      <c r="N494" s="198"/>
      <c r="O494" s="198"/>
      <c r="P494" s="198"/>
      <c r="Q494" s="198"/>
      <c r="R494" s="198"/>
      <c r="S494" s="198"/>
      <c r="T494" s="199"/>
      <c r="U494" s="199"/>
      <c r="V494" s="198"/>
      <c r="W494" s="199"/>
      <c r="X494" s="198"/>
      <c r="Y494" s="198"/>
      <c r="AA494" s="292"/>
    </row>
    <row r="495" spans="1:27" x14ac:dyDescent="0.25">
      <c r="AA495" s="292">
        <f t="shared" si="631"/>
        <v>0</v>
      </c>
    </row>
    <row r="496" spans="1:27" s="7" customFormat="1" x14ac:dyDescent="0.25">
      <c r="B496" s="6"/>
      <c r="C496" s="10" t="s">
        <v>613</v>
      </c>
      <c r="D496" s="4">
        <f t="shared" ref="D496:E496" si="669">SUM(D497+D554)</f>
        <v>0</v>
      </c>
      <c r="E496" s="4">
        <f t="shared" si="669"/>
        <v>0</v>
      </c>
      <c r="F496" s="199">
        <f t="shared" ref="F496:F499" si="670">SUM(H496:S496)</f>
        <v>183000</v>
      </c>
      <c r="G496" s="4"/>
      <c r="H496" s="4">
        <f t="shared" ref="H496:I496" si="671">SUM(H497+H554)</f>
        <v>35000</v>
      </c>
      <c r="I496" s="4">
        <f t="shared" si="671"/>
        <v>0</v>
      </c>
      <c r="J496" s="199">
        <f t="shared" ref="J496:J556" si="672">SUM(H496:I496)</f>
        <v>35000</v>
      </c>
      <c r="K496" s="4">
        <f t="shared" ref="K496:S496" si="673">SUM(K497+K554)</f>
        <v>0</v>
      </c>
      <c r="L496" s="4">
        <f t="shared" si="673"/>
        <v>0</v>
      </c>
      <c r="M496" s="4">
        <f t="shared" si="673"/>
        <v>15000</v>
      </c>
      <c r="N496" s="4">
        <f t="shared" si="673"/>
        <v>0</v>
      </c>
      <c r="O496" s="4">
        <f t="shared" si="673"/>
        <v>40000</v>
      </c>
      <c r="P496" s="4">
        <f t="shared" si="673"/>
        <v>58000</v>
      </c>
      <c r="Q496" s="4">
        <f t="shared" si="673"/>
        <v>0</v>
      </c>
      <c r="R496" s="4">
        <f t="shared" si="673"/>
        <v>0</v>
      </c>
      <c r="S496" s="4">
        <f t="shared" si="673"/>
        <v>0</v>
      </c>
      <c r="T496" s="199">
        <f>SUM(K496:S496)</f>
        <v>113000</v>
      </c>
      <c r="U496" s="199">
        <f t="shared" ref="U496:U559" si="674">SUM(J496+T496)</f>
        <v>148000</v>
      </c>
      <c r="V496" s="4">
        <f t="shared" ref="V496" si="675">SUM(V497+V554)</f>
        <v>0</v>
      </c>
      <c r="W496" s="199">
        <f t="shared" ref="W496:W559" si="676">SUM(U496:V496)</f>
        <v>148000</v>
      </c>
      <c r="X496" s="4">
        <f>+W496*104%</f>
        <v>153920</v>
      </c>
      <c r="Y496" s="4">
        <v>155459</v>
      </c>
      <c r="AA496" s="292">
        <f t="shared" si="631"/>
        <v>148000</v>
      </c>
    </row>
    <row r="497" spans="1:27" s="7" customFormat="1" hidden="1" x14ac:dyDescent="0.25">
      <c r="B497" s="6">
        <v>3</v>
      </c>
      <c r="C497" s="7" t="s">
        <v>119</v>
      </c>
      <c r="D497" s="4">
        <f t="shared" ref="D497:E497" si="677">SUM(D498+D510+D543)</f>
        <v>0</v>
      </c>
      <c r="E497" s="4">
        <f t="shared" si="677"/>
        <v>0</v>
      </c>
      <c r="F497" s="199">
        <f t="shared" si="670"/>
        <v>0</v>
      </c>
      <c r="G497" s="4"/>
      <c r="H497" s="4">
        <f t="shared" ref="H497:I497" si="678">SUM(H498+H510+H543)</f>
        <v>0</v>
      </c>
      <c r="I497" s="4">
        <f t="shared" si="678"/>
        <v>0</v>
      </c>
      <c r="J497" s="199">
        <f t="shared" si="672"/>
        <v>0</v>
      </c>
      <c r="K497" s="4">
        <f t="shared" ref="K497:S497" si="679">SUM(K498+K510+K543)</f>
        <v>0</v>
      </c>
      <c r="L497" s="4">
        <f t="shared" si="679"/>
        <v>0</v>
      </c>
      <c r="M497" s="4">
        <f t="shared" si="679"/>
        <v>0</v>
      </c>
      <c r="N497" s="4">
        <f t="shared" si="679"/>
        <v>0</v>
      </c>
      <c r="O497" s="4">
        <f t="shared" si="679"/>
        <v>0</v>
      </c>
      <c r="P497" s="4">
        <f t="shared" si="679"/>
        <v>0</v>
      </c>
      <c r="Q497" s="4">
        <f t="shared" si="679"/>
        <v>0</v>
      </c>
      <c r="R497" s="4">
        <f t="shared" si="679"/>
        <v>0</v>
      </c>
      <c r="S497" s="4">
        <f t="shared" si="679"/>
        <v>0</v>
      </c>
      <c r="T497" s="199">
        <f t="shared" ref="T497:T560" si="680">SUM(K497:S497)</f>
        <v>0</v>
      </c>
      <c r="U497" s="199">
        <f t="shared" si="674"/>
        <v>0</v>
      </c>
      <c r="V497" s="4">
        <f t="shared" ref="V497" si="681">SUM(V498+V510+V543)</f>
        <v>0</v>
      </c>
      <c r="W497" s="199">
        <f t="shared" si="676"/>
        <v>0</v>
      </c>
      <c r="X497" s="4">
        <f t="shared" ref="X497:X555" si="682">+W497*104%</f>
        <v>0</v>
      </c>
      <c r="Y497" s="4">
        <f t="shared" ref="Y497:Y555" si="683">+X497*101%</f>
        <v>0</v>
      </c>
      <c r="AA497" s="292">
        <f t="shared" si="631"/>
        <v>0</v>
      </c>
    </row>
    <row r="498" spans="1:27" s="7" customFormat="1" hidden="1" x14ac:dyDescent="0.25">
      <c r="B498" s="6">
        <v>31</v>
      </c>
      <c r="D498" s="4">
        <f t="shared" ref="D498:E498" si="684">SUM(D499+D504+D506)</f>
        <v>0</v>
      </c>
      <c r="E498" s="4">
        <f t="shared" si="684"/>
        <v>0</v>
      </c>
      <c r="F498" s="199">
        <f t="shared" si="670"/>
        <v>0</v>
      </c>
      <c r="G498" s="4"/>
      <c r="H498" s="4">
        <f t="shared" ref="H498:I498" si="685">SUM(H499+H504+H506)</f>
        <v>0</v>
      </c>
      <c r="I498" s="4">
        <f t="shared" si="685"/>
        <v>0</v>
      </c>
      <c r="J498" s="199">
        <f t="shared" si="672"/>
        <v>0</v>
      </c>
      <c r="K498" s="4">
        <f t="shared" ref="K498:S498" si="686">SUM(K499+K504+K506)</f>
        <v>0</v>
      </c>
      <c r="L498" s="4">
        <f t="shared" si="686"/>
        <v>0</v>
      </c>
      <c r="M498" s="4">
        <f t="shared" si="686"/>
        <v>0</v>
      </c>
      <c r="N498" s="4">
        <f t="shared" si="686"/>
        <v>0</v>
      </c>
      <c r="O498" s="4">
        <f t="shared" si="686"/>
        <v>0</v>
      </c>
      <c r="P498" s="4">
        <f t="shared" si="686"/>
        <v>0</v>
      </c>
      <c r="Q498" s="4">
        <f t="shared" si="686"/>
        <v>0</v>
      </c>
      <c r="R498" s="4">
        <f t="shared" si="686"/>
        <v>0</v>
      </c>
      <c r="S498" s="4">
        <f t="shared" si="686"/>
        <v>0</v>
      </c>
      <c r="T498" s="199">
        <f t="shared" si="680"/>
        <v>0</v>
      </c>
      <c r="U498" s="199">
        <f t="shared" si="674"/>
        <v>0</v>
      </c>
      <c r="V498" s="4">
        <f t="shared" ref="V498" si="687">SUM(V499+V504+V506)</f>
        <v>0</v>
      </c>
      <c r="W498" s="199">
        <f t="shared" si="676"/>
        <v>0</v>
      </c>
      <c r="X498" s="4">
        <f t="shared" si="682"/>
        <v>0</v>
      </c>
      <c r="Y498" s="4">
        <f t="shared" si="683"/>
        <v>0</v>
      </c>
      <c r="AA498" s="292">
        <f t="shared" si="631"/>
        <v>0</v>
      </c>
    </row>
    <row r="499" spans="1:27" s="7" customFormat="1" hidden="1" x14ac:dyDescent="0.25">
      <c r="B499" s="6">
        <v>311</v>
      </c>
      <c r="D499" s="4">
        <f t="shared" ref="D499:E499" si="688">SUM(D500+D501+D502+D503)</f>
        <v>0</v>
      </c>
      <c r="E499" s="4">
        <f t="shared" si="688"/>
        <v>0</v>
      </c>
      <c r="F499" s="199">
        <f t="shared" si="670"/>
        <v>0</v>
      </c>
      <c r="G499" s="4"/>
      <c r="H499" s="4">
        <f t="shared" ref="H499:I499" si="689">SUM(H500+H501+H502+H503)</f>
        <v>0</v>
      </c>
      <c r="I499" s="4">
        <f t="shared" si="689"/>
        <v>0</v>
      </c>
      <c r="J499" s="199">
        <f t="shared" si="672"/>
        <v>0</v>
      </c>
      <c r="K499" s="4">
        <f t="shared" ref="K499:S499" si="690">SUM(K500+K501+K502+K503)</f>
        <v>0</v>
      </c>
      <c r="L499" s="4">
        <f t="shared" si="690"/>
        <v>0</v>
      </c>
      <c r="M499" s="4">
        <f t="shared" si="690"/>
        <v>0</v>
      </c>
      <c r="N499" s="4">
        <f t="shared" si="690"/>
        <v>0</v>
      </c>
      <c r="O499" s="4">
        <f t="shared" si="690"/>
        <v>0</v>
      </c>
      <c r="P499" s="4">
        <f t="shared" si="690"/>
        <v>0</v>
      </c>
      <c r="Q499" s="4">
        <f t="shared" si="690"/>
        <v>0</v>
      </c>
      <c r="R499" s="4">
        <f t="shared" si="690"/>
        <v>0</v>
      </c>
      <c r="S499" s="4">
        <f t="shared" si="690"/>
        <v>0</v>
      </c>
      <c r="T499" s="199">
        <f t="shared" si="680"/>
        <v>0</v>
      </c>
      <c r="U499" s="199">
        <f t="shared" si="674"/>
        <v>0</v>
      </c>
      <c r="V499" s="4">
        <f t="shared" ref="V499" si="691">SUM(V500+V501+V502+V503)</f>
        <v>0</v>
      </c>
      <c r="W499" s="199">
        <f t="shared" si="676"/>
        <v>0</v>
      </c>
      <c r="X499" s="4">
        <f t="shared" si="682"/>
        <v>0</v>
      </c>
      <c r="Y499" s="4">
        <f t="shared" si="683"/>
        <v>0</v>
      </c>
      <c r="AA499" s="292">
        <f t="shared" si="631"/>
        <v>0</v>
      </c>
    </row>
    <row r="500" spans="1:27" s="200" customFormat="1" hidden="1" x14ac:dyDescent="0.25">
      <c r="A500" s="195"/>
      <c r="B500" s="196" t="s">
        <v>0</v>
      </c>
      <c r="C500" s="197" t="s">
        <v>1</v>
      </c>
      <c r="D500" s="198"/>
      <c r="E500" s="198"/>
      <c r="F500" s="199">
        <f t="shared" ref="F500" si="692">SUM(H500:S500)</f>
        <v>0</v>
      </c>
      <c r="G500" s="199"/>
      <c r="H500" s="198"/>
      <c r="I500" s="198"/>
      <c r="J500" s="199">
        <f t="shared" si="672"/>
        <v>0</v>
      </c>
      <c r="K500" s="198"/>
      <c r="L500" s="198"/>
      <c r="M500" s="198"/>
      <c r="N500" s="198"/>
      <c r="O500" s="198"/>
      <c r="P500" s="198"/>
      <c r="Q500" s="198"/>
      <c r="R500" s="198"/>
      <c r="S500" s="198"/>
      <c r="T500" s="199">
        <f t="shared" si="680"/>
        <v>0</v>
      </c>
      <c r="U500" s="199">
        <f t="shared" si="674"/>
        <v>0</v>
      </c>
      <c r="V500" s="198"/>
      <c r="W500" s="199">
        <f t="shared" si="676"/>
        <v>0</v>
      </c>
      <c r="X500" s="4">
        <f t="shared" si="682"/>
        <v>0</v>
      </c>
      <c r="Y500" s="4">
        <f t="shared" si="683"/>
        <v>0</v>
      </c>
      <c r="AA500" s="292">
        <f t="shared" si="631"/>
        <v>0</v>
      </c>
    </row>
    <row r="501" spans="1:27" s="200" customFormat="1" hidden="1" x14ac:dyDescent="0.25">
      <c r="A501" s="195"/>
      <c r="B501" s="196" t="s">
        <v>2</v>
      </c>
      <c r="C501" s="197" t="s">
        <v>3</v>
      </c>
      <c r="D501" s="198"/>
      <c r="E501" s="198"/>
      <c r="F501" s="199">
        <f t="shared" ref="F501:F555" si="693">SUM(H501:S501)</f>
        <v>0</v>
      </c>
      <c r="G501" s="199"/>
      <c r="H501" s="198"/>
      <c r="I501" s="198"/>
      <c r="J501" s="199">
        <f t="shared" si="672"/>
        <v>0</v>
      </c>
      <c r="K501" s="198"/>
      <c r="L501" s="198"/>
      <c r="M501" s="198"/>
      <c r="N501" s="198"/>
      <c r="O501" s="198"/>
      <c r="P501" s="198"/>
      <c r="Q501" s="198"/>
      <c r="R501" s="198"/>
      <c r="S501" s="198"/>
      <c r="T501" s="199">
        <f t="shared" si="680"/>
        <v>0</v>
      </c>
      <c r="U501" s="199">
        <f t="shared" si="674"/>
        <v>0</v>
      </c>
      <c r="V501" s="198"/>
      <c r="W501" s="199">
        <f t="shared" si="676"/>
        <v>0</v>
      </c>
      <c r="X501" s="4">
        <f t="shared" si="682"/>
        <v>0</v>
      </c>
      <c r="Y501" s="4">
        <f t="shared" si="683"/>
        <v>0</v>
      </c>
      <c r="AA501" s="292">
        <f t="shared" si="631"/>
        <v>0</v>
      </c>
    </row>
    <row r="502" spans="1:27" s="200" customFormat="1" hidden="1" x14ac:dyDescent="0.25">
      <c r="A502" s="195"/>
      <c r="B502" s="196" t="s">
        <v>4</v>
      </c>
      <c r="C502" s="197" t="s">
        <v>5</v>
      </c>
      <c r="D502" s="198"/>
      <c r="E502" s="198"/>
      <c r="F502" s="199">
        <f t="shared" si="693"/>
        <v>0</v>
      </c>
      <c r="G502" s="199"/>
      <c r="H502" s="198"/>
      <c r="I502" s="198"/>
      <c r="J502" s="199">
        <f t="shared" si="672"/>
        <v>0</v>
      </c>
      <c r="K502" s="198"/>
      <c r="L502" s="198"/>
      <c r="M502" s="198"/>
      <c r="N502" s="198"/>
      <c r="O502" s="198"/>
      <c r="P502" s="198"/>
      <c r="Q502" s="198"/>
      <c r="R502" s="198"/>
      <c r="S502" s="198"/>
      <c r="T502" s="199">
        <f t="shared" si="680"/>
        <v>0</v>
      </c>
      <c r="U502" s="199">
        <f t="shared" si="674"/>
        <v>0</v>
      </c>
      <c r="V502" s="198"/>
      <c r="W502" s="199">
        <f t="shared" si="676"/>
        <v>0</v>
      </c>
      <c r="X502" s="4">
        <f t="shared" si="682"/>
        <v>0</v>
      </c>
      <c r="Y502" s="4">
        <f t="shared" si="683"/>
        <v>0</v>
      </c>
      <c r="AA502" s="292">
        <f t="shared" si="631"/>
        <v>0</v>
      </c>
    </row>
    <row r="503" spans="1:27" s="200" customFormat="1" hidden="1" x14ac:dyDescent="0.25">
      <c r="A503" s="195"/>
      <c r="B503" s="196" t="s">
        <v>6</v>
      </c>
      <c r="C503" s="197" t="s">
        <v>7</v>
      </c>
      <c r="D503" s="198"/>
      <c r="E503" s="198"/>
      <c r="F503" s="199">
        <f t="shared" si="693"/>
        <v>0</v>
      </c>
      <c r="G503" s="199"/>
      <c r="H503" s="198"/>
      <c r="I503" s="198"/>
      <c r="J503" s="199">
        <f t="shared" si="672"/>
        <v>0</v>
      </c>
      <c r="K503" s="198"/>
      <c r="L503" s="198"/>
      <c r="M503" s="198"/>
      <c r="N503" s="198"/>
      <c r="O503" s="198"/>
      <c r="P503" s="198"/>
      <c r="Q503" s="198"/>
      <c r="R503" s="198"/>
      <c r="S503" s="198"/>
      <c r="T503" s="199">
        <f t="shared" si="680"/>
        <v>0</v>
      </c>
      <c r="U503" s="199">
        <f t="shared" si="674"/>
        <v>0</v>
      </c>
      <c r="V503" s="198"/>
      <c r="W503" s="199">
        <f t="shared" si="676"/>
        <v>0</v>
      </c>
      <c r="X503" s="4">
        <f t="shared" si="682"/>
        <v>0</v>
      </c>
      <c r="Y503" s="4">
        <f t="shared" si="683"/>
        <v>0</v>
      </c>
      <c r="AA503" s="292">
        <f t="shared" si="631"/>
        <v>0</v>
      </c>
    </row>
    <row r="504" spans="1:27" s="190" customFormat="1" hidden="1" x14ac:dyDescent="0.25">
      <c r="A504" s="187"/>
      <c r="B504" s="187">
        <v>312</v>
      </c>
      <c r="C504" s="188"/>
      <c r="D504" s="189">
        <f>SUM(D505)</f>
        <v>0</v>
      </c>
      <c r="E504" s="189">
        <f t="shared" ref="E504:V504" si="694">SUM(E505)</f>
        <v>0</v>
      </c>
      <c r="F504" s="199">
        <f t="shared" si="693"/>
        <v>0</v>
      </c>
      <c r="G504" s="189"/>
      <c r="H504" s="189">
        <f t="shared" si="694"/>
        <v>0</v>
      </c>
      <c r="I504" s="189">
        <f t="shared" si="694"/>
        <v>0</v>
      </c>
      <c r="J504" s="199">
        <f t="shared" si="672"/>
        <v>0</v>
      </c>
      <c r="K504" s="189">
        <f t="shared" si="694"/>
        <v>0</v>
      </c>
      <c r="L504" s="189">
        <f t="shared" si="694"/>
        <v>0</v>
      </c>
      <c r="M504" s="189">
        <f t="shared" si="694"/>
        <v>0</v>
      </c>
      <c r="N504" s="189">
        <f t="shared" si="694"/>
        <v>0</v>
      </c>
      <c r="O504" s="189">
        <f t="shared" si="694"/>
        <v>0</v>
      </c>
      <c r="P504" s="189">
        <f t="shared" si="694"/>
        <v>0</v>
      </c>
      <c r="Q504" s="189">
        <f t="shared" si="694"/>
        <v>0</v>
      </c>
      <c r="R504" s="189">
        <f t="shared" si="694"/>
        <v>0</v>
      </c>
      <c r="S504" s="189">
        <f t="shared" si="694"/>
        <v>0</v>
      </c>
      <c r="T504" s="199">
        <f t="shared" si="680"/>
        <v>0</v>
      </c>
      <c r="U504" s="199">
        <f t="shared" si="674"/>
        <v>0</v>
      </c>
      <c r="V504" s="189">
        <f t="shared" si="694"/>
        <v>0</v>
      </c>
      <c r="W504" s="199">
        <f t="shared" si="676"/>
        <v>0</v>
      </c>
      <c r="X504" s="4">
        <f t="shared" si="682"/>
        <v>0</v>
      </c>
      <c r="Y504" s="4">
        <f t="shared" si="683"/>
        <v>0</v>
      </c>
      <c r="AA504" s="292">
        <f t="shared" si="631"/>
        <v>0</v>
      </c>
    </row>
    <row r="505" spans="1:27" s="200" customFormat="1" hidden="1" x14ac:dyDescent="0.25">
      <c r="A505" s="195"/>
      <c r="B505" s="196" t="s">
        <v>8</v>
      </c>
      <c r="C505" s="197" t="s">
        <v>9</v>
      </c>
      <c r="D505" s="198"/>
      <c r="E505" s="198"/>
      <c r="F505" s="199">
        <f t="shared" si="693"/>
        <v>0</v>
      </c>
      <c r="G505" s="199"/>
      <c r="H505" s="198"/>
      <c r="I505" s="198"/>
      <c r="J505" s="199">
        <f t="shared" si="672"/>
        <v>0</v>
      </c>
      <c r="K505" s="198"/>
      <c r="L505" s="198"/>
      <c r="M505" s="198"/>
      <c r="N505" s="198"/>
      <c r="O505" s="198"/>
      <c r="P505" s="198"/>
      <c r="Q505" s="198"/>
      <c r="R505" s="198"/>
      <c r="S505" s="198"/>
      <c r="T505" s="199">
        <f t="shared" si="680"/>
        <v>0</v>
      </c>
      <c r="U505" s="199">
        <f t="shared" si="674"/>
        <v>0</v>
      </c>
      <c r="V505" s="198"/>
      <c r="W505" s="199">
        <f t="shared" si="676"/>
        <v>0</v>
      </c>
      <c r="X505" s="4">
        <f t="shared" si="682"/>
        <v>0</v>
      </c>
      <c r="Y505" s="4">
        <f t="shared" si="683"/>
        <v>0</v>
      </c>
      <c r="AA505" s="292">
        <f t="shared" si="631"/>
        <v>0</v>
      </c>
    </row>
    <row r="506" spans="1:27" s="190" customFormat="1" hidden="1" x14ac:dyDescent="0.25">
      <c r="A506" s="187"/>
      <c r="B506" s="187">
        <v>313</v>
      </c>
      <c r="C506" s="188"/>
      <c r="D506" s="189">
        <f t="shared" ref="D506:E506" si="695">SUM(D507+D508+D509)</f>
        <v>0</v>
      </c>
      <c r="E506" s="189">
        <f t="shared" si="695"/>
        <v>0</v>
      </c>
      <c r="F506" s="199">
        <f t="shared" si="693"/>
        <v>0</v>
      </c>
      <c r="G506" s="189"/>
      <c r="H506" s="189">
        <f t="shared" ref="H506:I506" si="696">SUM(H507+H508+H509)</f>
        <v>0</v>
      </c>
      <c r="I506" s="189">
        <f t="shared" si="696"/>
        <v>0</v>
      </c>
      <c r="J506" s="199">
        <f t="shared" si="672"/>
        <v>0</v>
      </c>
      <c r="K506" s="189">
        <f t="shared" ref="K506:S506" si="697">SUM(K507+K508+K509)</f>
        <v>0</v>
      </c>
      <c r="L506" s="189">
        <f t="shared" si="697"/>
        <v>0</v>
      </c>
      <c r="M506" s="189">
        <f t="shared" si="697"/>
        <v>0</v>
      </c>
      <c r="N506" s="189">
        <f t="shared" si="697"/>
        <v>0</v>
      </c>
      <c r="O506" s="189">
        <f t="shared" si="697"/>
        <v>0</v>
      </c>
      <c r="P506" s="189">
        <f t="shared" si="697"/>
        <v>0</v>
      </c>
      <c r="Q506" s="189">
        <f t="shared" si="697"/>
        <v>0</v>
      </c>
      <c r="R506" s="189">
        <f t="shared" si="697"/>
        <v>0</v>
      </c>
      <c r="S506" s="189">
        <f t="shared" si="697"/>
        <v>0</v>
      </c>
      <c r="T506" s="199">
        <f t="shared" si="680"/>
        <v>0</v>
      </c>
      <c r="U506" s="199">
        <f t="shared" si="674"/>
        <v>0</v>
      </c>
      <c r="V506" s="189">
        <f t="shared" ref="V506" si="698">SUM(V507+V508+V509)</f>
        <v>0</v>
      </c>
      <c r="W506" s="199">
        <f t="shared" si="676"/>
        <v>0</v>
      </c>
      <c r="X506" s="4">
        <f t="shared" si="682"/>
        <v>0</v>
      </c>
      <c r="Y506" s="4">
        <f t="shared" si="683"/>
        <v>0</v>
      </c>
      <c r="AA506" s="292">
        <f t="shared" si="631"/>
        <v>0</v>
      </c>
    </row>
    <row r="507" spans="1:27" s="200" customFormat="1" hidden="1" x14ac:dyDescent="0.25">
      <c r="A507" s="195"/>
      <c r="B507" s="196" t="s">
        <v>10</v>
      </c>
      <c r="C507" s="197" t="s">
        <v>11</v>
      </c>
      <c r="D507" s="198"/>
      <c r="E507" s="198"/>
      <c r="F507" s="199">
        <f t="shared" si="693"/>
        <v>0</v>
      </c>
      <c r="G507" s="199"/>
      <c r="H507" s="198"/>
      <c r="I507" s="198"/>
      <c r="J507" s="199">
        <f t="shared" si="672"/>
        <v>0</v>
      </c>
      <c r="K507" s="198"/>
      <c r="L507" s="198"/>
      <c r="M507" s="198"/>
      <c r="N507" s="198"/>
      <c r="O507" s="198"/>
      <c r="P507" s="198"/>
      <c r="Q507" s="198"/>
      <c r="R507" s="198"/>
      <c r="S507" s="198"/>
      <c r="T507" s="199">
        <f t="shared" si="680"/>
        <v>0</v>
      </c>
      <c r="U507" s="199">
        <f t="shared" si="674"/>
        <v>0</v>
      </c>
      <c r="V507" s="198"/>
      <c r="W507" s="199">
        <f t="shared" si="676"/>
        <v>0</v>
      </c>
      <c r="X507" s="4">
        <f t="shared" si="682"/>
        <v>0</v>
      </c>
      <c r="Y507" s="4">
        <f t="shared" si="683"/>
        <v>0</v>
      </c>
      <c r="AA507" s="292">
        <f t="shared" si="631"/>
        <v>0</v>
      </c>
    </row>
    <row r="508" spans="1:27" s="200" customFormat="1" hidden="1" x14ac:dyDescent="0.25">
      <c r="A508" s="195"/>
      <c r="B508" s="196" t="s">
        <v>12</v>
      </c>
      <c r="C508" s="197" t="s">
        <v>13</v>
      </c>
      <c r="D508" s="198"/>
      <c r="E508" s="198"/>
      <c r="F508" s="199">
        <f t="shared" si="693"/>
        <v>0</v>
      </c>
      <c r="G508" s="199"/>
      <c r="H508" s="198"/>
      <c r="I508" s="198"/>
      <c r="J508" s="199">
        <f t="shared" si="672"/>
        <v>0</v>
      </c>
      <c r="K508" s="198"/>
      <c r="L508" s="198"/>
      <c r="M508" s="198"/>
      <c r="N508" s="198"/>
      <c r="O508" s="198"/>
      <c r="P508" s="198"/>
      <c r="Q508" s="198"/>
      <c r="R508" s="198"/>
      <c r="S508" s="198"/>
      <c r="T508" s="199">
        <f t="shared" si="680"/>
        <v>0</v>
      </c>
      <c r="U508" s="199">
        <f t="shared" si="674"/>
        <v>0</v>
      </c>
      <c r="V508" s="198"/>
      <c r="W508" s="199">
        <f t="shared" si="676"/>
        <v>0</v>
      </c>
      <c r="X508" s="4">
        <f t="shared" si="682"/>
        <v>0</v>
      </c>
      <c r="Y508" s="4">
        <f t="shared" si="683"/>
        <v>0</v>
      </c>
      <c r="AA508" s="292">
        <f t="shared" si="631"/>
        <v>0</v>
      </c>
    </row>
    <row r="509" spans="1:27" s="200" customFormat="1" ht="12.75" hidden="1" customHeight="1" x14ac:dyDescent="0.25">
      <c r="A509" s="195"/>
      <c r="B509" s="196" t="s">
        <v>14</v>
      </c>
      <c r="C509" s="197" t="s">
        <v>15</v>
      </c>
      <c r="D509" s="198"/>
      <c r="E509" s="198"/>
      <c r="F509" s="199">
        <f t="shared" si="693"/>
        <v>0</v>
      </c>
      <c r="G509" s="199"/>
      <c r="H509" s="198"/>
      <c r="I509" s="198"/>
      <c r="J509" s="199">
        <f t="shared" si="672"/>
        <v>0</v>
      </c>
      <c r="K509" s="198"/>
      <c r="L509" s="198"/>
      <c r="M509" s="198"/>
      <c r="N509" s="198"/>
      <c r="O509" s="198"/>
      <c r="P509" s="198"/>
      <c r="Q509" s="198"/>
      <c r="R509" s="198"/>
      <c r="S509" s="198"/>
      <c r="T509" s="199">
        <f t="shared" si="680"/>
        <v>0</v>
      </c>
      <c r="U509" s="199">
        <f t="shared" si="674"/>
        <v>0</v>
      </c>
      <c r="V509" s="198"/>
      <c r="W509" s="199">
        <f t="shared" si="676"/>
        <v>0</v>
      </c>
      <c r="X509" s="4">
        <f t="shared" si="682"/>
        <v>0</v>
      </c>
      <c r="Y509" s="4">
        <f t="shared" si="683"/>
        <v>0</v>
      </c>
      <c r="AA509" s="292">
        <f t="shared" si="631"/>
        <v>0</v>
      </c>
    </row>
    <row r="510" spans="1:27" s="190" customFormat="1" ht="12.75" hidden="1" customHeight="1" x14ac:dyDescent="0.25">
      <c r="A510" s="187"/>
      <c r="B510" s="187">
        <v>32</v>
      </c>
      <c r="C510" s="188"/>
      <c r="D510" s="189">
        <f t="shared" ref="D510:E510" si="699">SUM(D511+D516+D523+D533+D535)</f>
        <v>0</v>
      </c>
      <c r="E510" s="189">
        <f t="shared" si="699"/>
        <v>0</v>
      </c>
      <c r="F510" s="199">
        <f t="shared" si="693"/>
        <v>0</v>
      </c>
      <c r="G510" s="189"/>
      <c r="H510" s="189">
        <f t="shared" ref="H510:I510" si="700">SUM(H511+H516+H523+H533+H535)</f>
        <v>0</v>
      </c>
      <c r="I510" s="189">
        <f t="shared" si="700"/>
        <v>0</v>
      </c>
      <c r="J510" s="199">
        <f t="shared" si="672"/>
        <v>0</v>
      </c>
      <c r="K510" s="189">
        <f t="shared" ref="K510:S510" si="701">SUM(K511+K516+K523+K533+K535)</f>
        <v>0</v>
      </c>
      <c r="L510" s="189">
        <f t="shared" si="701"/>
        <v>0</v>
      </c>
      <c r="M510" s="189">
        <f t="shared" si="701"/>
        <v>0</v>
      </c>
      <c r="N510" s="189">
        <f t="shared" si="701"/>
        <v>0</v>
      </c>
      <c r="O510" s="189">
        <f t="shared" si="701"/>
        <v>0</v>
      </c>
      <c r="P510" s="189">
        <f t="shared" si="701"/>
        <v>0</v>
      </c>
      <c r="Q510" s="189">
        <f t="shared" si="701"/>
        <v>0</v>
      </c>
      <c r="R510" s="189">
        <f t="shared" si="701"/>
        <v>0</v>
      </c>
      <c r="S510" s="189">
        <f t="shared" si="701"/>
        <v>0</v>
      </c>
      <c r="T510" s="199">
        <f t="shared" si="680"/>
        <v>0</v>
      </c>
      <c r="U510" s="199">
        <f t="shared" si="674"/>
        <v>0</v>
      </c>
      <c r="V510" s="189">
        <f t="shared" ref="V510" si="702">SUM(V511+V516+V523+V533+V535)</f>
        <v>0</v>
      </c>
      <c r="W510" s="199">
        <f t="shared" si="676"/>
        <v>0</v>
      </c>
      <c r="X510" s="4">
        <f t="shared" si="682"/>
        <v>0</v>
      </c>
      <c r="Y510" s="4">
        <f t="shared" si="683"/>
        <v>0</v>
      </c>
      <c r="AA510" s="292">
        <f t="shared" si="631"/>
        <v>0</v>
      </c>
    </row>
    <row r="511" spans="1:27" s="190" customFormat="1" ht="12.75" hidden="1" customHeight="1" x14ac:dyDescent="0.25">
      <c r="A511" s="187"/>
      <c r="B511" s="187">
        <v>321</v>
      </c>
      <c r="C511" s="188"/>
      <c r="D511" s="189">
        <f t="shared" ref="D511:E511" si="703">SUM(D512+D513+D514+D515)</f>
        <v>0</v>
      </c>
      <c r="E511" s="189">
        <f t="shared" si="703"/>
        <v>0</v>
      </c>
      <c r="F511" s="199">
        <f t="shared" si="693"/>
        <v>0</v>
      </c>
      <c r="G511" s="189"/>
      <c r="H511" s="189">
        <f t="shared" ref="H511:I511" si="704">SUM(H512+H513+H514+H515)</f>
        <v>0</v>
      </c>
      <c r="I511" s="189">
        <f t="shared" si="704"/>
        <v>0</v>
      </c>
      <c r="J511" s="199">
        <f t="shared" si="672"/>
        <v>0</v>
      </c>
      <c r="K511" s="189">
        <f t="shared" ref="K511:S511" si="705">SUM(K512+K513+K514+K515)</f>
        <v>0</v>
      </c>
      <c r="L511" s="189">
        <f t="shared" si="705"/>
        <v>0</v>
      </c>
      <c r="M511" s="189">
        <f t="shared" si="705"/>
        <v>0</v>
      </c>
      <c r="N511" s="189">
        <f t="shared" si="705"/>
        <v>0</v>
      </c>
      <c r="O511" s="189">
        <f t="shared" si="705"/>
        <v>0</v>
      </c>
      <c r="P511" s="189">
        <f t="shared" si="705"/>
        <v>0</v>
      </c>
      <c r="Q511" s="189">
        <f t="shared" si="705"/>
        <v>0</v>
      </c>
      <c r="R511" s="189">
        <f t="shared" si="705"/>
        <v>0</v>
      </c>
      <c r="S511" s="189">
        <f t="shared" si="705"/>
        <v>0</v>
      </c>
      <c r="T511" s="199">
        <f t="shared" si="680"/>
        <v>0</v>
      </c>
      <c r="U511" s="199">
        <f t="shared" si="674"/>
        <v>0</v>
      </c>
      <c r="V511" s="189">
        <f t="shared" ref="V511" si="706">SUM(V512+V513+V514+V515)</f>
        <v>0</v>
      </c>
      <c r="W511" s="199">
        <f t="shared" si="676"/>
        <v>0</v>
      </c>
      <c r="X511" s="4">
        <f t="shared" si="682"/>
        <v>0</v>
      </c>
      <c r="Y511" s="4">
        <f t="shared" si="683"/>
        <v>0</v>
      </c>
      <c r="AA511" s="292">
        <f t="shared" si="631"/>
        <v>0</v>
      </c>
    </row>
    <row r="512" spans="1:27" s="200" customFormat="1" hidden="1" x14ac:dyDescent="0.25">
      <c r="A512" s="195"/>
      <c r="B512" s="196" t="s">
        <v>16</v>
      </c>
      <c r="C512" s="197" t="s">
        <v>17</v>
      </c>
      <c r="D512" s="198"/>
      <c r="E512" s="198"/>
      <c r="F512" s="199">
        <f t="shared" si="693"/>
        <v>0</v>
      </c>
      <c r="G512" s="199"/>
      <c r="H512" s="198"/>
      <c r="I512" s="198"/>
      <c r="J512" s="199">
        <f t="shared" si="672"/>
        <v>0</v>
      </c>
      <c r="K512" s="198"/>
      <c r="L512" s="198"/>
      <c r="M512" s="198"/>
      <c r="N512" s="198"/>
      <c r="O512" s="198"/>
      <c r="P512" s="198"/>
      <c r="Q512" s="198"/>
      <c r="R512" s="198"/>
      <c r="S512" s="198"/>
      <c r="T512" s="199">
        <f t="shared" si="680"/>
        <v>0</v>
      </c>
      <c r="U512" s="199">
        <f t="shared" si="674"/>
        <v>0</v>
      </c>
      <c r="V512" s="198"/>
      <c r="W512" s="199">
        <f t="shared" si="676"/>
        <v>0</v>
      </c>
      <c r="X512" s="4">
        <f t="shared" si="682"/>
        <v>0</v>
      </c>
      <c r="Y512" s="4">
        <f t="shared" si="683"/>
        <v>0</v>
      </c>
      <c r="AA512" s="292">
        <f t="shared" si="631"/>
        <v>0</v>
      </c>
    </row>
    <row r="513" spans="1:27" s="200" customFormat="1" hidden="1" x14ac:dyDescent="0.25">
      <c r="A513" s="195"/>
      <c r="B513" s="196" t="s">
        <v>18</v>
      </c>
      <c r="C513" s="197" t="s">
        <v>19</v>
      </c>
      <c r="D513" s="198"/>
      <c r="E513" s="198"/>
      <c r="F513" s="199">
        <f t="shared" si="693"/>
        <v>0</v>
      </c>
      <c r="G513" s="199"/>
      <c r="H513" s="198"/>
      <c r="I513" s="198"/>
      <c r="J513" s="199">
        <f t="shared" si="672"/>
        <v>0</v>
      </c>
      <c r="K513" s="198"/>
      <c r="L513" s="198"/>
      <c r="M513" s="198"/>
      <c r="N513" s="198"/>
      <c r="O513" s="198"/>
      <c r="P513" s="198"/>
      <c r="Q513" s="198"/>
      <c r="R513" s="198"/>
      <c r="S513" s="198"/>
      <c r="T513" s="199">
        <f t="shared" si="680"/>
        <v>0</v>
      </c>
      <c r="U513" s="199">
        <f t="shared" si="674"/>
        <v>0</v>
      </c>
      <c r="V513" s="198"/>
      <c r="W513" s="199">
        <f t="shared" si="676"/>
        <v>0</v>
      </c>
      <c r="X513" s="4">
        <f t="shared" si="682"/>
        <v>0</v>
      </c>
      <c r="Y513" s="4">
        <f t="shared" si="683"/>
        <v>0</v>
      </c>
      <c r="AA513" s="292">
        <f t="shared" si="631"/>
        <v>0</v>
      </c>
    </row>
    <row r="514" spans="1:27" s="200" customFormat="1" hidden="1" x14ac:dyDescent="0.25">
      <c r="A514" s="195"/>
      <c r="B514" s="196" t="s">
        <v>20</v>
      </c>
      <c r="C514" s="197" t="s">
        <v>21</v>
      </c>
      <c r="D514" s="198"/>
      <c r="E514" s="198"/>
      <c r="F514" s="199">
        <f t="shared" si="693"/>
        <v>0</v>
      </c>
      <c r="G514" s="199"/>
      <c r="H514" s="198"/>
      <c r="I514" s="198"/>
      <c r="J514" s="199">
        <f t="shared" si="672"/>
        <v>0</v>
      </c>
      <c r="K514" s="198"/>
      <c r="L514" s="198"/>
      <c r="M514" s="198"/>
      <c r="N514" s="198"/>
      <c r="O514" s="198"/>
      <c r="P514" s="198"/>
      <c r="Q514" s="198"/>
      <c r="R514" s="198"/>
      <c r="S514" s="198"/>
      <c r="T514" s="199">
        <f t="shared" si="680"/>
        <v>0</v>
      </c>
      <c r="U514" s="199">
        <f t="shared" si="674"/>
        <v>0</v>
      </c>
      <c r="V514" s="198"/>
      <c r="W514" s="199">
        <f t="shared" si="676"/>
        <v>0</v>
      </c>
      <c r="X514" s="4">
        <f t="shared" si="682"/>
        <v>0</v>
      </c>
      <c r="Y514" s="4">
        <f t="shared" si="683"/>
        <v>0</v>
      </c>
      <c r="AA514" s="292">
        <f t="shared" si="631"/>
        <v>0</v>
      </c>
    </row>
    <row r="515" spans="1:27" s="200" customFormat="1" hidden="1" x14ac:dyDescent="0.25">
      <c r="A515" s="195"/>
      <c r="B515" s="195">
        <v>3214</v>
      </c>
      <c r="C515" s="197" t="s">
        <v>22</v>
      </c>
      <c r="D515" s="198"/>
      <c r="E515" s="198"/>
      <c r="F515" s="199">
        <f t="shared" si="693"/>
        <v>0</v>
      </c>
      <c r="G515" s="199"/>
      <c r="H515" s="198"/>
      <c r="I515" s="198"/>
      <c r="J515" s="199">
        <f t="shared" si="672"/>
        <v>0</v>
      </c>
      <c r="K515" s="198"/>
      <c r="L515" s="198"/>
      <c r="M515" s="198"/>
      <c r="N515" s="198"/>
      <c r="O515" s="198"/>
      <c r="P515" s="198"/>
      <c r="Q515" s="198"/>
      <c r="R515" s="198"/>
      <c r="S515" s="198"/>
      <c r="T515" s="199">
        <f t="shared" si="680"/>
        <v>0</v>
      </c>
      <c r="U515" s="199">
        <f t="shared" si="674"/>
        <v>0</v>
      </c>
      <c r="V515" s="198"/>
      <c r="W515" s="199">
        <f t="shared" si="676"/>
        <v>0</v>
      </c>
      <c r="X515" s="4">
        <f t="shared" si="682"/>
        <v>0</v>
      </c>
      <c r="Y515" s="4">
        <f t="shared" si="683"/>
        <v>0</v>
      </c>
      <c r="AA515" s="292">
        <f t="shared" si="631"/>
        <v>0</v>
      </c>
    </row>
    <row r="516" spans="1:27" s="190" customFormat="1" hidden="1" x14ac:dyDescent="0.25">
      <c r="A516" s="187"/>
      <c r="B516" s="187">
        <v>322</v>
      </c>
      <c r="C516" s="188"/>
      <c r="D516" s="189">
        <f t="shared" ref="D516:E516" si="707">SUM(D517+D518+D519+D520+D521+D522)</f>
        <v>0</v>
      </c>
      <c r="E516" s="189">
        <f t="shared" si="707"/>
        <v>0</v>
      </c>
      <c r="F516" s="199">
        <f t="shared" si="693"/>
        <v>0</v>
      </c>
      <c r="G516" s="189"/>
      <c r="H516" s="189">
        <f t="shared" ref="H516:I516" si="708">SUM(H517+H518+H519+H520+H521+H522)</f>
        <v>0</v>
      </c>
      <c r="I516" s="189">
        <f t="shared" si="708"/>
        <v>0</v>
      </c>
      <c r="J516" s="199">
        <f t="shared" si="672"/>
        <v>0</v>
      </c>
      <c r="K516" s="189">
        <f t="shared" ref="K516:S516" si="709">SUM(K517+K518+K519+K520+K521+K522)</f>
        <v>0</v>
      </c>
      <c r="L516" s="189">
        <f t="shared" si="709"/>
        <v>0</v>
      </c>
      <c r="M516" s="189">
        <f t="shared" si="709"/>
        <v>0</v>
      </c>
      <c r="N516" s="189">
        <f t="shared" si="709"/>
        <v>0</v>
      </c>
      <c r="O516" s="189">
        <f t="shared" si="709"/>
        <v>0</v>
      </c>
      <c r="P516" s="189">
        <f t="shared" si="709"/>
        <v>0</v>
      </c>
      <c r="Q516" s="189">
        <f t="shared" si="709"/>
        <v>0</v>
      </c>
      <c r="R516" s="189">
        <f t="shared" si="709"/>
        <v>0</v>
      </c>
      <c r="S516" s="189">
        <f t="shared" si="709"/>
        <v>0</v>
      </c>
      <c r="T516" s="199">
        <f t="shared" si="680"/>
        <v>0</v>
      </c>
      <c r="U516" s="199">
        <f t="shared" si="674"/>
        <v>0</v>
      </c>
      <c r="V516" s="189">
        <f t="shared" ref="V516" si="710">SUM(V517+V518+V519+V520+V521+V522)</f>
        <v>0</v>
      </c>
      <c r="W516" s="199">
        <f t="shared" si="676"/>
        <v>0</v>
      </c>
      <c r="X516" s="4">
        <f t="shared" si="682"/>
        <v>0</v>
      </c>
      <c r="Y516" s="4">
        <f t="shared" si="683"/>
        <v>0</v>
      </c>
      <c r="AA516" s="292">
        <f t="shared" si="631"/>
        <v>0</v>
      </c>
    </row>
    <row r="517" spans="1:27" s="200" customFormat="1" hidden="1" x14ac:dyDescent="0.25">
      <c r="A517" s="195"/>
      <c r="B517" s="196" t="s">
        <v>23</v>
      </c>
      <c r="C517" s="197" t="s">
        <v>24</v>
      </c>
      <c r="D517" s="198"/>
      <c r="E517" s="198"/>
      <c r="F517" s="199">
        <f t="shared" si="693"/>
        <v>0</v>
      </c>
      <c r="G517" s="199"/>
      <c r="H517" s="198"/>
      <c r="I517" s="198"/>
      <c r="J517" s="199">
        <f t="shared" si="672"/>
        <v>0</v>
      </c>
      <c r="K517" s="198"/>
      <c r="L517" s="198"/>
      <c r="M517" s="198"/>
      <c r="N517" s="198"/>
      <c r="O517" s="198"/>
      <c r="P517" s="198"/>
      <c r="Q517" s="198"/>
      <c r="R517" s="198"/>
      <c r="S517" s="198"/>
      <c r="T517" s="199">
        <f t="shared" si="680"/>
        <v>0</v>
      </c>
      <c r="U517" s="199">
        <f t="shared" si="674"/>
        <v>0</v>
      </c>
      <c r="V517" s="198"/>
      <c r="W517" s="199">
        <f t="shared" si="676"/>
        <v>0</v>
      </c>
      <c r="X517" s="4">
        <f t="shared" si="682"/>
        <v>0</v>
      </c>
      <c r="Y517" s="4">
        <f t="shared" si="683"/>
        <v>0</v>
      </c>
      <c r="AA517" s="292">
        <f t="shared" si="631"/>
        <v>0</v>
      </c>
    </row>
    <row r="518" spans="1:27" s="200" customFormat="1" hidden="1" x14ac:dyDescent="0.25">
      <c r="A518" s="195"/>
      <c r="B518" s="196" t="s">
        <v>25</v>
      </c>
      <c r="C518" s="197" t="s">
        <v>26</v>
      </c>
      <c r="D518" s="198"/>
      <c r="E518" s="198"/>
      <c r="F518" s="199">
        <f t="shared" si="693"/>
        <v>0</v>
      </c>
      <c r="G518" s="199"/>
      <c r="H518" s="198"/>
      <c r="I518" s="198"/>
      <c r="J518" s="199">
        <f t="shared" si="672"/>
        <v>0</v>
      </c>
      <c r="K518" s="198"/>
      <c r="L518" s="198"/>
      <c r="M518" s="198"/>
      <c r="N518" s="198"/>
      <c r="O518" s="198"/>
      <c r="P518" s="198"/>
      <c r="Q518" s="198"/>
      <c r="R518" s="198"/>
      <c r="S518" s="198"/>
      <c r="T518" s="199">
        <f t="shared" si="680"/>
        <v>0</v>
      </c>
      <c r="U518" s="199">
        <f t="shared" si="674"/>
        <v>0</v>
      </c>
      <c r="V518" s="198"/>
      <c r="W518" s="199">
        <f t="shared" si="676"/>
        <v>0</v>
      </c>
      <c r="X518" s="4">
        <f t="shared" si="682"/>
        <v>0</v>
      </c>
      <c r="Y518" s="4">
        <f t="shared" si="683"/>
        <v>0</v>
      </c>
      <c r="AA518" s="292">
        <f t="shared" si="631"/>
        <v>0</v>
      </c>
    </row>
    <row r="519" spans="1:27" s="200" customFormat="1" hidden="1" x14ac:dyDescent="0.25">
      <c r="A519" s="195"/>
      <c r="B519" s="196" t="s">
        <v>27</v>
      </c>
      <c r="C519" s="197" t="s">
        <v>28</v>
      </c>
      <c r="D519" s="198"/>
      <c r="E519" s="198"/>
      <c r="F519" s="199">
        <f t="shared" si="693"/>
        <v>0</v>
      </c>
      <c r="G519" s="199"/>
      <c r="H519" s="198"/>
      <c r="I519" s="198"/>
      <c r="J519" s="199">
        <f t="shared" si="672"/>
        <v>0</v>
      </c>
      <c r="K519" s="198"/>
      <c r="L519" s="198"/>
      <c r="M519" s="198"/>
      <c r="N519" s="198"/>
      <c r="O519" s="198"/>
      <c r="P519" s="198"/>
      <c r="Q519" s="198"/>
      <c r="R519" s="198"/>
      <c r="S519" s="198"/>
      <c r="T519" s="199">
        <f t="shared" si="680"/>
        <v>0</v>
      </c>
      <c r="U519" s="199">
        <f t="shared" si="674"/>
        <v>0</v>
      </c>
      <c r="V519" s="198"/>
      <c r="W519" s="199">
        <f t="shared" si="676"/>
        <v>0</v>
      </c>
      <c r="X519" s="4">
        <f t="shared" si="682"/>
        <v>0</v>
      </c>
      <c r="Y519" s="4">
        <f t="shared" si="683"/>
        <v>0</v>
      </c>
      <c r="AA519" s="292">
        <f t="shared" si="631"/>
        <v>0</v>
      </c>
    </row>
    <row r="520" spans="1:27" s="200" customFormat="1" hidden="1" x14ac:dyDescent="0.25">
      <c r="A520" s="195"/>
      <c r="B520" s="196" t="s">
        <v>29</v>
      </c>
      <c r="C520" s="197" t="s">
        <v>30</v>
      </c>
      <c r="D520" s="198"/>
      <c r="E520" s="198"/>
      <c r="F520" s="199">
        <f t="shared" si="693"/>
        <v>0</v>
      </c>
      <c r="G520" s="199"/>
      <c r="H520" s="198"/>
      <c r="I520" s="198"/>
      <c r="J520" s="199">
        <f t="shared" si="672"/>
        <v>0</v>
      </c>
      <c r="K520" s="198"/>
      <c r="L520" s="198"/>
      <c r="M520" s="198"/>
      <c r="N520" s="198"/>
      <c r="O520" s="198"/>
      <c r="P520" s="198"/>
      <c r="Q520" s="198"/>
      <c r="R520" s="198"/>
      <c r="S520" s="198"/>
      <c r="T520" s="199">
        <f t="shared" si="680"/>
        <v>0</v>
      </c>
      <c r="U520" s="199">
        <f t="shared" si="674"/>
        <v>0</v>
      </c>
      <c r="V520" s="198"/>
      <c r="W520" s="199">
        <f t="shared" si="676"/>
        <v>0</v>
      </c>
      <c r="X520" s="4">
        <f t="shared" si="682"/>
        <v>0</v>
      </c>
      <c r="Y520" s="4">
        <f t="shared" si="683"/>
        <v>0</v>
      </c>
      <c r="AA520" s="292">
        <f t="shared" si="631"/>
        <v>0</v>
      </c>
    </row>
    <row r="521" spans="1:27" s="200" customFormat="1" hidden="1" x14ac:dyDescent="0.25">
      <c r="A521" s="195"/>
      <c r="B521" s="196" t="s">
        <v>31</v>
      </c>
      <c r="C521" s="197" t="s">
        <v>32</v>
      </c>
      <c r="D521" s="198"/>
      <c r="E521" s="198"/>
      <c r="F521" s="199">
        <f t="shared" si="693"/>
        <v>0</v>
      </c>
      <c r="G521" s="199"/>
      <c r="H521" s="198"/>
      <c r="I521" s="198"/>
      <c r="J521" s="199">
        <f t="shared" si="672"/>
        <v>0</v>
      </c>
      <c r="K521" s="198"/>
      <c r="L521" s="198"/>
      <c r="M521" s="198"/>
      <c r="N521" s="198"/>
      <c r="O521" s="198"/>
      <c r="P521" s="198"/>
      <c r="Q521" s="198"/>
      <c r="R521" s="198"/>
      <c r="S521" s="198"/>
      <c r="T521" s="199">
        <f t="shared" si="680"/>
        <v>0</v>
      </c>
      <c r="U521" s="199">
        <f t="shared" si="674"/>
        <v>0</v>
      </c>
      <c r="V521" s="198"/>
      <c r="W521" s="199">
        <f t="shared" si="676"/>
        <v>0</v>
      </c>
      <c r="X521" s="4">
        <f t="shared" si="682"/>
        <v>0</v>
      </c>
      <c r="Y521" s="4">
        <f t="shared" si="683"/>
        <v>0</v>
      </c>
      <c r="AA521" s="292">
        <f t="shared" si="631"/>
        <v>0</v>
      </c>
    </row>
    <row r="522" spans="1:27" s="200" customFormat="1" hidden="1" x14ac:dyDescent="0.25">
      <c r="A522" s="195"/>
      <c r="B522" s="202" t="s">
        <v>33</v>
      </c>
      <c r="C522" s="197" t="s">
        <v>34</v>
      </c>
      <c r="D522" s="198"/>
      <c r="E522" s="198"/>
      <c r="F522" s="199">
        <f t="shared" si="693"/>
        <v>0</v>
      </c>
      <c r="G522" s="199"/>
      <c r="H522" s="198"/>
      <c r="I522" s="198"/>
      <c r="J522" s="199">
        <f t="shared" si="672"/>
        <v>0</v>
      </c>
      <c r="K522" s="198"/>
      <c r="L522" s="198"/>
      <c r="M522" s="198"/>
      <c r="N522" s="198"/>
      <c r="O522" s="198"/>
      <c r="P522" s="198"/>
      <c r="Q522" s="198"/>
      <c r="R522" s="198"/>
      <c r="S522" s="198"/>
      <c r="T522" s="199">
        <f t="shared" si="680"/>
        <v>0</v>
      </c>
      <c r="U522" s="199">
        <f t="shared" si="674"/>
        <v>0</v>
      </c>
      <c r="V522" s="198"/>
      <c r="W522" s="199">
        <f t="shared" si="676"/>
        <v>0</v>
      </c>
      <c r="X522" s="4">
        <f t="shared" si="682"/>
        <v>0</v>
      </c>
      <c r="Y522" s="4">
        <f t="shared" si="683"/>
        <v>0</v>
      </c>
      <c r="AA522" s="292">
        <f t="shared" si="631"/>
        <v>0</v>
      </c>
    </row>
    <row r="523" spans="1:27" s="190" customFormat="1" hidden="1" x14ac:dyDescent="0.25">
      <c r="A523" s="187"/>
      <c r="B523" s="187">
        <v>323</v>
      </c>
      <c r="C523" s="188"/>
      <c r="D523" s="189">
        <f t="shared" ref="D523:E523" si="711">SUM(D524+D525+D526+D527+D528+D529+D530+D531+D532)</f>
        <v>0</v>
      </c>
      <c r="E523" s="189">
        <f t="shared" si="711"/>
        <v>0</v>
      </c>
      <c r="F523" s="199">
        <f t="shared" si="693"/>
        <v>0</v>
      </c>
      <c r="G523" s="189"/>
      <c r="H523" s="189">
        <f t="shared" ref="H523:I523" si="712">SUM(H524+H525+H526+H527+H528+H529+H530+H531+H532)</f>
        <v>0</v>
      </c>
      <c r="I523" s="189">
        <f t="shared" si="712"/>
        <v>0</v>
      </c>
      <c r="J523" s="199">
        <f t="shared" si="672"/>
        <v>0</v>
      </c>
      <c r="K523" s="189">
        <f t="shared" ref="K523:S523" si="713">SUM(K524+K525+K526+K527+K528+K529+K530+K531+K532)</f>
        <v>0</v>
      </c>
      <c r="L523" s="189">
        <f t="shared" si="713"/>
        <v>0</v>
      </c>
      <c r="M523" s="189">
        <f t="shared" si="713"/>
        <v>0</v>
      </c>
      <c r="N523" s="189">
        <f t="shared" si="713"/>
        <v>0</v>
      </c>
      <c r="O523" s="189">
        <f t="shared" si="713"/>
        <v>0</v>
      </c>
      <c r="P523" s="189">
        <f t="shared" si="713"/>
        <v>0</v>
      </c>
      <c r="Q523" s="189">
        <f t="shared" si="713"/>
        <v>0</v>
      </c>
      <c r="R523" s="189">
        <f t="shared" si="713"/>
        <v>0</v>
      </c>
      <c r="S523" s="189">
        <f t="shared" si="713"/>
        <v>0</v>
      </c>
      <c r="T523" s="199">
        <f t="shared" si="680"/>
        <v>0</v>
      </c>
      <c r="U523" s="199">
        <f t="shared" si="674"/>
        <v>0</v>
      </c>
      <c r="V523" s="189">
        <f t="shared" ref="V523" si="714">SUM(V524+V525+V526+V527+V528+V529+V530+V531+V532)</f>
        <v>0</v>
      </c>
      <c r="W523" s="199">
        <f t="shared" si="676"/>
        <v>0</v>
      </c>
      <c r="X523" s="4">
        <f t="shared" si="682"/>
        <v>0</v>
      </c>
      <c r="Y523" s="4">
        <f t="shared" si="683"/>
        <v>0</v>
      </c>
      <c r="AA523" s="292">
        <f t="shared" si="631"/>
        <v>0</v>
      </c>
    </row>
    <row r="524" spans="1:27" s="200" customFormat="1" hidden="1" x14ac:dyDescent="0.25">
      <c r="A524" s="195"/>
      <c r="B524" s="196" t="s">
        <v>35</v>
      </c>
      <c r="C524" s="197" t="s">
        <v>36</v>
      </c>
      <c r="D524" s="198"/>
      <c r="E524" s="198"/>
      <c r="F524" s="199">
        <f t="shared" si="693"/>
        <v>0</v>
      </c>
      <c r="G524" s="199"/>
      <c r="H524" s="198"/>
      <c r="I524" s="198"/>
      <c r="J524" s="199">
        <f t="shared" si="672"/>
        <v>0</v>
      </c>
      <c r="K524" s="198"/>
      <c r="L524" s="198"/>
      <c r="M524" s="198"/>
      <c r="N524" s="198"/>
      <c r="O524" s="198"/>
      <c r="P524" s="198"/>
      <c r="Q524" s="198"/>
      <c r="R524" s="198"/>
      <c r="S524" s="198"/>
      <c r="T524" s="199">
        <f t="shared" si="680"/>
        <v>0</v>
      </c>
      <c r="U524" s="199">
        <f t="shared" si="674"/>
        <v>0</v>
      </c>
      <c r="V524" s="198"/>
      <c r="W524" s="199">
        <f t="shared" si="676"/>
        <v>0</v>
      </c>
      <c r="X524" s="4">
        <f t="shared" si="682"/>
        <v>0</v>
      </c>
      <c r="Y524" s="4">
        <f t="shared" si="683"/>
        <v>0</v>
      </c>
      <c r="AA524" s="292">
        <f t="shared" si="631"/>
        <v>0</v>
      </c>
    </row>
    <row r="525" spans="1:27" s="200" customFormat="1" hidden="1" x14ac:dyDescent="0.25">
      <c r="A525" s="195"/>
      <c r="B525" s="196" t="s">
        <v>37</v>
      </c>
      <c r="C525" s="197" t="s">
        <v>38</v>
      </c>
      <c r="D525" s="198"/>
      <c r="E525" s="198"/>
      <c r="F525" s="199">
        <f t="shared" si="693"/>
        <v>0</v>
      </c>
      <c r="G525" s="199"/>
      <c r="H525" s="198"/>
      <c r="I525" s="198"/>
      <c r="J525" s="199">
        <f t="shared" si="672"/>
        <v>0</v>
      </c>
      <c r="K525" s="198"/>
      <c r="L525" s="198"/>
      <c r="M525" s="198"/>
      <c r="N525" s="198"/>
      <c r="O525" s="198"/>
      <c r="P525" s="198"/>
      <c r="Q525" s="198"/>
      <c r="R525" s="198"/>
      <c r="S525" s="198"/>
      <c r="T525" s="199">
        <f t="shared" si="680"/>
        <v>0</v>
      </c>
      <c r="U525" s="199">
        <f t="shared" si="674"/>
        <v>0</v>
      </c>
      <c r="V525" s="198"/>
      <c r="W525" s="199">
        <f t="shared" si="676"/>
        <v>0</v>
      </c>
      <c r="X525" s="4">
        <f t="shared" si="682"/>
        <v>0</v>
      </c>
      <c r="Y525" s="4">
        <f t="shared" si="683"/>
        <v>0</v>
      </c>
      <c r="AA525" s="292">
        <f t="shared" si="631"/>
        <v>0</v>
      </c>
    </row>
    <row r="526" spans="1:27" s="200" customFormat="1" hidden="1" x14ac:dyDescent="0.25">
      <c r="A526" s="195"/>
      <c r="B526" s="196" t="s">
        <v>39</v>
      </c>
      <c r="C526" s="197" t="s">
        <v>40</v>
      </c>
      <c r="D526" s="198"/>
      <c r="E526" s="198"/>
      <c r="F526" s="199">
        <f t="shared" si="693"/>
        <v>0</v>
      </c>
      <c r="G526" s="199"/>
      <c r="H526" s="198"/>
      <c r="I526" s="198"/>
      <c r="J526" s="199">
        <f t="shared" si="672"/>
        <v>0</v>
      </c>
      <c r="K526" s="198"/>
      <c r="L526" s="198"/>
      <c r="M526" s="198"/>
      <c r="N526" s="198"/>
      <c r="O526" s="198"/>
      <c r="P526" s="198"/>
      <c r="Q526" s="198"/>
      <c r="R526" s="198"/>
      <c r="S526" s="198"/>
      <c r="T526" s="199">
        <f t="shared" si="680"/>
        <v>0</v>
      </c>
      <c r="U526" s="199">
        <f t="shared" si="674"/>
        <v>0</v>
      </c>
      <c r="V526" s="198"/>
      <c r="W526" s="199">
        <f t="shared" si="676"/>
        <v>0</v>
      </c>
      <c r="X526" s="4">
        <f t="shared" si="682"/>
        <v>0</v>
      </c>
      <c r="Y526" s="4">
        <f t="shared" si="683"/>
        <v>0</v>
      </c>
      <c r="AA526" s="292">
        <f t="shared" si="631"/>
        <v>0</v>
      </c>
    </row>
    <row r="527" spans="1:27" s="200" customFormat="1" hidden="1" x14ac:dyDescent="0.25">
      <c r="A527" s="195"/>
      <c r="B527" s="196" t="s">
        <v>41</v>
      </c>
      <c r="C527" s="197" t="s">
        <v>42</v>
      </c>
      <c r="D527" s="198"/>
      <c r="E527" s="198"/>
      <c r="F527" s="199">
        <f t="shared" si="693"/>
        <v>0</v>
      </c>
      <c r="G527" s="199"/>
      <c r="H527" s="198"/>
      <c r="I527" s="198"/>
      <c r="J527" s="199">
        <f t="shared" si="672"/>
        <v>0</v>
      </c>
      <c r="K527" s="198"/>
      <c r="L527" s="198"/>
      <c r="M527" s="198"/>
      <c r="N527" s="198"/>
      <c r="O527" s="198"/>
      <c r="P527" s="198"/>
      <c r="Q527" s="198"/>
      <c r="R527" s="198"/>
      <c r="S527" s="198"/>
      <c r="T527" s="199">
        <f t="shared" si="680"/>
        <v>0</v>
      </c>
      <c r="U527" s="199">
        <f t="shared" si="674"/>
        <v>0</v>
      </c>
      <c r="V527" s="198"/>
      <c r="W527" s="199">
        <f t="shared" si="676"/>
        <v>0</v>
      </c>
      <c r="X527" s="4">
        <f t="shared" si="682"/>
        <v>0</v>
      </c>
      <c r="Y527" s="4">
        <f t="shared" si="683"/>
        <v>0</v>
      </c>
      <c r="AA527" s="292">
        <f t="shared" si="631"/>
        <v>0</v>
      </c>
    </row>
    <row r="528" spans="1:27" s="200" customFormat="1" hidden="1" x14ac:dyDescent="0.25">
      <c r="A528" s="195"/>
      <c r="B528" s="196" t="s">
        <v>43</v>
      </c>
      <c r="C528" s="197" t="s">
        <v>44</v>
      </c>
      <c r="D528" s="198"/>
      <c r="E528" s="198"/>
      <c r="F528" s="199">
        <f t="shared" si="693"/>
        <v>0</v>
      </c>
      <c r="G528" s="199"/>
      <c r="H528" s="198"/>
      <c r="I528" s="198"/>
      <c r="J528" s="199">
        <f t="shared" si="672"/>
        <v>0</v>
      </c>
      <c r="K528" s="198"/>
      <c r="L528" s="198"/>
      <c r="M528" s="198"/>
      <c r="N528" s="198"/>
      <c r="O528" s="198"/>
      <c r="P528" s="198"/>
      <c r="Q528" s="198"/>
      <c r="R528" s="198"/>
      <c r="S528" s="198"/>
      <c r="T528" s="199">
        <f t="shared" si="680"/>
        <v>0</v>
      </c>
      <c r="U528" s="199">
        <f t="shared" si="674"/>
        <v>0</v>
      </c>
      <c r="V528" s="198"/>
      <c r="W528" s="199">
        <f t="shared" si="676"/>
        <v>0</v>
      </c>
      <c r="X528" s="4">
        <f t="shared" si="682"/>
        <v>0</v>
      </c>
      <c r="Y528" s="4">
        <f t="shared" si="683"/>
        <v>0</v>
      </c>
      <c r="AA528" s="292">
        <f t="shared" ref="AA528:AA593" si="715">SUM(H528+T528)</f>
        <v>0</v>
      </c>
    </row>
    <row r="529" spans="1:27" s="200" customFormat="1" hidden="1" x14ac:dyDescent="0.25">
      <c r="A529" s="195"/>
      <c r="B529" s="196" t="s">
        <v>45</v>
      </c>
      <c r="C529" s="197" t="s">
        <v>46</v>
      </c>
      <c r="D529" s="198"/>
      <c r="E529" s="198"/>
      <c r="F529" s="199">
        <f t="shared" si="693"/>
        <v>0</v>
      </c>
      <c r="G529" s="199"/>
      <c r="H529" s="198"/>
      <c r="I529" s="198"/>
      <c r="J529" s="199">
        <f t="shared" si="672"/>
        <v>0</v>
      </c>
      <c r="K529" s="198"/>
      <c r="L529" s="198"/>
      <c r="M529" s="198"/>
      <c r="N529" s="198"/>
      <c r="O529" s="198"/>
      <c r="P529" s="198"/>
      <c r="Q529" s="198"/>
      <c r="R529" s="198"/>
      <c r="S529" s="198"/>
      <c r="T529" s="199">
        <f t="shared" si="680"/>
        <v>0</v>
      </c>
      <c r="U529" s="199">
        <f t="shared" si="674"/>
        <v>0</v>
      </c>
      <c r="V529" s="198"/>
      <c r="W529" s="199">
        <f t="shared" si="676"/>
        <v>0</v>
      </c>
      <c r="X529" s="4">
        <f t="shared" si="682"/>
        <v>0</v>
      </c>
      <c r="Y529" s="4">
        <f t="shared" si="683"/>
        <v>0</v>
      </c>
      <c r="AA529" s="292">
        <f t="shared" si="715"/>
        <v>0</v>
      </c>
    </row>
    <row r="530" spans="1:27" s="200" customFormat="1" hidden="1" x14ac:dyDescent="0.25">
      <c r="A530" s="195"/>
      <c r="B530" s="196" t="s">
        <v>47</v>
      </c>
      <c r="C530" s="197" t="s">
        <v>48</v>
      </c>
      <c r="D530" s="198"/>
      <c r="E530" s="198"/>
      <c r="F530" s="199">
        <f t="shared" si="693"/>
        <v>0</v>
      </c>
      <c r="G530" s="199"/>
      <c r="H530" s="198"/>
      <c r="I530" s="198"/>
      <c r="J530" s="199">
        <f t="shared" si="672"/>
        <v>0</v>
      </c>
      <c r="K530" s="198"/>
      <c r="L530" s="198"/>
      <c r="M530" s="198"/>
      <c r="N530" s="198"/>
      <c r="O530" s="198"/>
      <c r="P530" s="198"/>
      <c r="Q530" s="198"/>
      <c r="R530" s="198"/>
      <c r="S530" s="198"/>
      <c r="T530" s="199">
        <f t="shared" si="680"/>
        <v>0</v>
      </c>
      <c r="U530" s="199">
        <f t="shared" si="674"/>
        <v>0</v>
      </c>
      <c r="V530" s="198"/>
      <c r="W530" s="199">
        <f t="shared" si="676"/>
        <v>0</v>
      </c>
      <c r="X530" s="4">
        <f t="shared" si="682"/>
        <v>0</v>
      </c>
      <c r="Y530" s="4">
        <f t="shared" si="683"/>
        <v>0</v>
      </c>
      <c r="AA530" s="292">
        <f t="shared" si="715"/>
        <v>0</v>
      </c>
    </row>
    <row r="531" spans="1:27" s="200" customFormat="1" hidden="1" x14ac:dyDescent="0.25">
      <c r="A531" s="195"/>
      <c r="B531" s="196" t="s">
        <v>49</v>
      </c>
      <c r="C531" s="197" t="s">
        <v>50</v>
      </c>
      <c r="D531" s="198"/>
      <c r="E531" s="198"/>
      <c r="F531" s="199">
        <f t="shared" si="693"/>
        <v>0</v>
      </c>
      <c r="G531" s="199"/>
      <c r="H531" s="198"/>
      <c r="I531" s="198"/>
      <c r="J531" s="199">
        <f t="shared" si="672"/>
        <v>0</v>
      </c>
      <c r="K531" s="198"/>
      <c r="L531" s="198"/>
      <c r="M531" s="198"/>
      <c r="N531" s="198"/>
      <c r="O531" s="198"/>
      <c r="P531" s="198"/>
      <c r="Q531" s="198"/>
      <c r="R531" s="198"/>
      <c r="S531" s="198"/>
      <c r="T531" s="199">
        <f t="shared" si="680"/>
        <v>0</v>
      </c>
      <c r="U531" s="199">
        <f t="shared" si="674"/>
        <v>0</v>
      </c>
      <c r="V531" s="198"/>
      <c r="W531" s="199">
        <f t="shared" si="676"/>
        <v>0</v>
      </c>
      <c r="X531" s="4">
        <f t="shared" si="682"/>
        <v>0</v>
      </c>
      <c r="Y531" s="4">
        <f t="shared" si="683"/>
        <v>0</v>
      </c>
      <c r="AA531" s="292">
        <f t="shared" si="715"/>
        <v>0</v>
      </c>
    </row>
    <row r="532" spans="1:27" s="200" customFormat="1" hidden="1" x14ac:dyDescent="0.25">
      <c r="A532" s="195"/>
      <c r="B532" s="196" t="s">
        <v>51</v>
      </c>
      <c r="C532" s="197" t="s">
        <v>52</v>
      </c>
      <c r="D532" s="198"/>
      <c r="E532" s="198"/>
      <c r="F532" s="199">
        <f t="shared" si="693"/>
        <v>0</v>
      </c>
      <c r="G532" s="199"/>
      <c r="H532" s="198"/>
      <c r="I532" s="198"/>
      <c r="J532" s="199">
        <f t="shared" si="672"/>
        <v>0</v>
      </c>
      <c r="K532" s="198"/>
      <c r="L532" s="198"/>
      <c r="M532" s="198"/>
      <c r="N532" s="198"/>
      <c r="O532" s="198"/>
      <c r="P532" s="198"/>
      <c r="Q532" s="198"/>
      <c r="R532" s="198"/>
      <c r="S532" s="198"/>
      <c r="T532" s="199">
        <f t="shared" si="680"/>
        <v>0</v>
      </c>
      <c r="U532" s="199">
        <f t="shared" si="674"/>
        <v>0</v>
      </c>
      <c r="V532" s="198"/>
      <c r="W532" s="199">
        <f t="shared" si="676"/>
        <v>0</v>
      </c>
      <c r="X532" s="4">
        <f t="shared" si="682"/>
        <v>0</v>
      </c>
      <c r="Y532" s="4">
        <f t="shared" si="683"/>
        <v>0</v>
      </c>
      <c r="AA532" s="292">
        <f t="shared" si="715"/>
        <v>0</v>
      </c>
    </row>
    <row r="533" spans="1:27" s="190" customFormat="1" hidden="1" x14ac:dyDescent="0.25">
      <c r="A533" s="187"/>
      <c r="B533" s="187">
        <v>324</v>
      </c>
      <c r="C533" s="188"/>
      <c r="D533" s="189">
        <f>SUM(D534)</f>
        <v>0</v>
      </c>
      <c r="E533" s="189">
        <f t="shared" ref="E533:V533" si="716">SUM(E534)</f>
        <v>0</v>
      </c>
      <c r="F533" s="199">
        <f t="shared" si="693"/>
        <v>0</v>
      </c>
      <c r="G533" s="189"/>
      <c r="H533" s="189">
        <f t="shared" si="716"/>
        <v>0</v>
      </c>
      <c r="I533" s="189">
        <f t="shared" si="716"/>
        <v>0</v>
      </c>
      <c r="J533" s="199">
        <f t="shared" si="672"/>
        <v>0</v>
      </c>
      <c r="K533" s="189">
        <f t="shared" si="716"/>
        <v>0</v>
      </c>
      <c r="L533" s="189">
        <f t="shared" si="716"/>
        <v>0</v>
      </c>
      <c r="M533" s="189">
        <f t="shared" si="716"/>
        <v>0</v>
      </c>
      <c r="N533" s="189">
        <f t="shared" si="716"/>
        <v>0</v>
      </c>
      <c r="O533" s="189">
        <f t="shared" si="716"/>
        <v>0</v>
      </c>
      <c r="P533" s="189">
        <f t="shared" si="716"/>
        <v>0</v>
      </c>
      <c r="Q533" s="189">
        <f t="shared" si="716"/>
        <v>0</v>
      </c>
      <c r="R533" s="189">
        <f t="shared" si="716"/>
        <v>0</v>
      </c>
      <c r="S533" s="189">
        <f t="shared" si="716"/>
        <v>0</v>
      </c>
      <c r="T533" s="199">
        <f t="shared" si="680"/>
        <v>0</v>
      </c>
      <c r="U533" s="199">
        <f t="shared" si="674"/>
        <v>0</v>
      </c>
      <c r="V533" s="189">
        <f t="shared" si="716"/>
        <v>0</v>
      </c>
      <c r="W533" s="199">
        <f t="shared" si="676"/>
        <v>0</v>
      </c>
      <c r="X533" s="4">
        <f t="shared" si="682"/>
        <v>0</v>
      </c>
      <c r="Y533" s="4">
        <f t="shared" si="683"/>
        <v>0</v>
      </c>
      <c r="AA533" s="292">
        <f t="shared" si="715"/>
        <v>0</v>
      </c>
    </row>
    <row r="534" spans="1:27" s="200" customFormat="1" hidden="1" x14ac:dyDescent="0.25">
      <c r="A534" s="195"/>
      <c r="B534" s="201" t="s">
        <v>54</v>
      </c>
      <c r="C534" s="197" t="s">
        <v>53</v>
      </c>
      <c r="D534" s="198"/>
      <c r="E534" s="198"/>
      <c r="F534" s="199">
        <f t="shared" si="693"/>
        <v>0</v>
      </c>
      <c r="G534" s="199"/>
      <c r="H534" s="198"/>
      <c r="I534" s="198"/>
      <c r="J534" s="199">
        <f t="shared" si="672"/>
        <v>0</v>
      </c>
      <c r="K534" s="198"/>
      <c r="L534" s="198"/>
      <c r="M534" s="198"/>
      <c r="N534" s="198"/>
      <c r="O534" s="198"/>
      <c r="P534" s="198"/>
      <c r="Q534" s="198"/>
      <c r="R534" s="198"/>
      <c r="S534" s="198"/>
      <c r="T534" s="199">
        <f t="shared" si="680"/>
        <v>0</v>
      </c>
      <c r="U534" s="199">
        <f t="shared" si="674"/>
        <v>0</v>
      </c>
      <c r="V534" s="198"/>
      <c r="W534" s="199">
        <f t="shared" si="676"/>
        <v>0</v>
      </c>
      <c r="X534" s="4">
        <f t="shared" si="682"/>
        <v>0</v>
      </c>
      <c r="Y534" s="4">
        <f t="shared" si="683"/>
        <v>0</v>
      </c>
      <c r="AA534" s="292">
        <f t="shared" si="715"/>
        <v>0</v>
      </c>
    </row>
    <row r="535" spans="1:27" s="190" customFormat="1" hidden="1" x14ac:dyDescent="0.25">
      <c r="A535" s="187"/>
      <c r="B535" s="193" t="s">
        <v>543</v>
      </c>
      <c r="C535" s="188"/>
      <c r="D535" s="189">
        <f t="shared" ref="D535:E535" si="717">SUM(D536+D537+D538+D539+D540+D541+D542)</f>
        <v>0</v>
      </c>
      <c r="E535" s="189">
        <f t="shared" si="717"/>
        <v>0</v>
      </c>
      <c r="F535" s="199">
        <f t="shared" si="693"/>
        <v>0</v>
      </c>
      <c r="G535" s="189"/>
      <c r="H535" s="189">
        <f t="shared" ref="H535:I535" si="718">SUM(H536+H537+H538+H539+H540+H541+H542)</f>
        <v>0</v>
      </c>
      <c r="I535" s="189">
        <f t="shared" si="718"/>
        <v>0</v>
      </c>
      <c r="J535" s="199">
        <f t="shared" si="672"/>
        <v>0</v>
      </c>
      <c r="K535" s="189">
        <f t="shared" ref="K535:S535" si="719">SUM(K536+K537+K538+K539+K540+K541+K542)</f>
        <v>0</v>
      </c>
      <c r="L535" s="189">
        <f t="shared" si="719"/>
        <v>0</v>
      </c>
      <c r="M535" s="189">
        <f t="shared" si="719"/>
        <v>0</v>
      </c>
      <c r="N535" s="189">
        <f t="shared" si="719"/>
        <v>0</v>
      </c>
      <c r="O535" s="189">
        <f t="shared" si="719"/>
        <v>0</v>
      </c>
      <c r="P535" s="189">
        <f t="shared" si="719"/>
        <v>0</v>
      </c>
      <c r="Q535" s="189">
        <f t="shared" si="719"/>
        <v>0</v>
      </c>
      <c r="R535" s="189">
        <f t="shared" si="719"/>
        <v>0</v>
      </c>
      <c r="S535" s="189">
        <f t="shared" si="719"/>
        <v>0</v>
      </c>
      <c r="T535" s="199">
        <f t="shared" si="680"/>
        <v>0</v>
      </c>
      <c r="U535" s="199">
        <f t="shared" si="674"/>
        <v>0</v>
      </c>
      <c r="V535" s="189">
        <f t="shared" ref="V535" si="720">SUM(V536+V537+V538+V539+V540+V541+V542)</f>
        <v>0</v>
      </c>
      <c r="W535" s="199">
        <f t="shared" si="676"/>
        <v>0</v>
      </c>
      <c r="X535" s="4">
        <f t="shared" si="682"/>
        <v>0</v>
      </c>
      <c r="Y535" s="4">
        <f t="shared" si="683"/>
        <v>0</v>
      </c>
      <c r="AA535" s="292">
        <f t="shared" si="715"/>
        <v>0</v>
      </c>
    </row>
    <row r="536" spans="1:27" s="200" customFormat="1" ht="12.75" hidden="1" customHeight="1" x14ac:dyDescent="0.25">
      <c r="A536" s="195"/>
      <c r="B536" s="196" t="s">
        <v>56</v>
      </c>
      <c r="C536" s="197" t="s">
        <v>57</v>
      </c>
      <c r="D536" s="198"/>
      <c r="E536" s="198"/>
      <c r="F536" s="199">
        <f t="shared" si="693"/>
        <v>0</v>
      </c>
      <c r="G536" s="199"/>
      <c r="H536" s="198"/>
      <c r="I536" s="198"/>
      <c r="J536" s="199">
        <f t="shared" si="672"/>
        <v>0</v>
      </c>
      <c r="K536" s="198"/>
      <c r="L536" s="198"/>
      <c r="M536" s="198"/>
      <c r="N536" s="198"/>
      <c r="O536" s="198"/>
      <c r="P536" s="198"/>
      <c r="Q536" s="198"/>
      <c r="R536" s="198"/>
      <c r="S536" s="198"/>
      <c r="T536" s="199">
        <f t="shared" si="680"/>
        <v>0</v>
      </c>
      <c r="U536" s="199">
        <f t="shared" si="674"/>
        <v>0</v>
      </c>
      <c r="V536" s="198"/>
      <c r="W536" s="199">
        <f t="shared" si="676"/>
        <v>0</v>
      </c>
      <c r="X536" s="4">
        <f t="shared" si="682"/>
        <v>0</v>
      </c>
      <c r="Y536" s="4">
        <f t="shared" si="683"/>
        <v>0</v>
      </c>
      <c r="AA536" s="292">
        <f t="shared" si="715"/>
        <v>0</v>
      </c>
    </row>
    <row r="537" spans="1:27" s="200" customFormat="1" hidden="1" x14ac:dyDescent="0.25">
      <c r="A537" s="195"/>
      <c r="B537" s="196" t="s">
        <v>58</v>
      </c>
      <c r="C537" s="197" t="s">
        <v>59</v>
      </c>
      <c r="D537" s="198"/>
      <c r="E537" s="198"/>
      <c r="F537" s="199">
        <f t="shared" si="693"/>
        <v>0</v>
      </c>
      <c r="G537" s="199"/>
      <c r="H537" s="198"/>
      <c r="I537" s="198"/>
      <c r="J537" s="199">
        <f t="shared" si="672"/>
        <v>0</v>
      </c>
      <c r="K537" s="198"/>
      <c r="L537" s="198"/>
      <c r="M537" s="198"/>
      <c r="N537" s="198"/>
      <c r="O537" s="198"/>
      <c r="P537" s="198"/>
      <c r="Q537" s="198"/>
      <c r="R537" s="198"/>
      <c r="S537" s="198"/>
      <c r="T537" s="199">
        <f t="shared" si="680"/>
        <v>0</v>
      </c>
      <c r="U537" s="199">
        <f t="shared" si="674"/>
        <v>0</v>
      </c>
      <c r="V537" s="198"/>
      <c r="W537" s="199">
        <f t="shared" si="676"/>
        <v>0</v>
      </c>
      <c r="X537" s="4">
        <f t="shared" si="682"/>
        <v>0</v>
      </c>
      <c r="Y537" s="4">
        <f t="shared" si="683"/>
        <v>0</v>
      </c>
      <c r="AA537" s="292">
        <f t="shared" si="715"/>
        <v>0</v>
      </c>
    </row>
    <row r="538" spans="1:27" s="200" customFormat="1" hidden="1" x14ac:dyDescent="0.25">
      <c r="A538" s="195"/>
      <c r="B538" s="196" t="s">
        <v>60</v>
      </c>
      <c r="C538" s="197" t="s">
        <v>61</v>
      </c>
      <c r="D538" s="198"/>
      <c r="E538" s="198"/>
      <c r="F538" s="199">
        <f t="shared" si="693"/>
        <v>0</v>
      </c>
      <c r="G538" s="199"/>
      <c r="H538" s="198"/>
      <c r="I538" s="198"/>
      <c r="J538" s="199">
        <f t="shared" si="672"/>
        <v>0</v>
      </c>
      <c r="K538" s="198"/>
      <c r="L538" s="198"/>
      <c r="M538" s="198"/>
      <c r="N538" s="198"/>
      <c r="O538" s="198"/>
      <c r="P538" s="198"/>
      <c r="Q538" s="198"/>
      <c r="R538" s="198"/>
      <c r="S538" s="198"/>
      <c r="T538" s="199">
        <f t="shared" si="680"/>
        <v>0</v>
      </c>
      <c r="U538" s="199">
        <f t="shared" si="674"/>
        <v>0</v>
      </c>
      <c r="V538" s="198"/>
      <c r="W538" s="199">
        <f t="shared" si="676"/>
        <v>0</v>
      </c>
      <c r="X538" s="4">
        <f t="shared" si="682"/>
        <v>0</v>
      </c>
      <c r="Y538" s="4">
        <f t="shared" si="683"/>
        <v>0</v>
      </c>
      <c r="AA538" s="292">
        <f t="shared" si="715"/>
        <v>0</v>
      </c>
    </row>
    <row r="539" spans="1:27" s="200" customFormat="1" hidden="1" x14ac:dyDescent="0.25">
      <c r="A539" s="195"/>
      <c r="B539" s="196" t="s">
        <v>62</v>
      </c>
      <c r="C539" s="197" t="s">
        <v>63</v>
      </c>
      <c r="D539" s="198"/>
      <c r="E539" s="198"/>
      <c r="F539" s="199">
        <f t="shared" si="693"/>
        <v>0</v>
      </c>
      <c r="G539" s="199"/>
      <c r="H539" s="198"/>
      <c r="I539" s="198"/>
      <c r="J539" s="199">
        <f t="shared" si="672"/>
        <v>0</v>
      </c>
      <c r="K539" s="198"/>
      <c r="L539" s="198"/>
      <c r="M539" s="198"/>
      <c r="N539" s="198"/>
      <c r="O539" s="198"/>
      <c r="P539" s="198"/>
      <c r="Q539" s="198"/>
      <c r="R539" s="198"/>
      <c r="S539" s="198"/>
      <c r="T539" s="199">
        <f t="shared" si="680"/>
        <v>0</v>
      </c>
      <c r="U539" s="199">
        <f t="shared" si="674"/>
        <v>0</v>
      </c>
      <c r="V539" s="198"/>
      <c r="W539" s="199">
        <f t="shared" si="676"/>
        <v>0</v>
      </c>
      <c r="X539" s="4">
        <f t="shared" si="682"/>
        <v>0</v>
      </c>
      <c r="Y539" s="4">
        <f t="shared" si="683"/>
        <v>0</v>
      </c>
      <c r="AA539" s="292">
        <f t="shared" si="715"/>
        <v>0</v>
      </c>
    </row>
    <row r="540" spans="1:27" s="200" customFormat="1" hidden="1" x14ac:dyDescent="0.25">
      <c r="A540" s="195"/>
      <c r="B540" s="195">
        <v>3295</v>
      </c>
      <c r="C540" s="197" t="s">
        <v>64</v>
      </c>
      <c r="D540" s="198"/>
      <c r="E540" s="198"/>
      <c r="F540" s="199">
        <f t="shared" si="693"/>
        <v>0</v>
      </c>
      <c r="G540" s="199"/>
      <c r="H540" s="198"/>
      <c r="I540" s="198"/>
      <c r="J540" s="199">
        <f t="shared" si="672"/>
        <v>0</v>
      </c>
      <c r="K540" s="198"/>
      <c r="L540" s="198"/>
      <c r="M540" s="198"/>
      <c r="N540" s="198"/>
      <c r="O540" s="198"/>
      <c r="P540" s="198"/>
      <c r="Q540" s="198"/>
      <c r="R540" s="198"/>
      <c r="S540" s="198"/>
      <c r="T540" s="199">
        <f t="shared" si="680"/>
        <v>0</v>
      </c>
      <c r="U540" s="199">
        <f t="shared" si="674"/>
        <v>0</v>
      </c>
      <c r="V540" s="198"/>
      <c r="W540" s="199">
        <f t="shared" si="676"/>
        <v>0</v>
      </c>
      <c r="X540" s="4">
        <f t="shared" si="682"/>
        <v>0</v>
      </c>
      <c r="Y540" s="4">
        <f t="shared" si="683"/>
        <v>0</v>
      </c>
      <c r="AA540" s="292">
        <f t="shared" si="715"/>
        <v>0</v>
      </c>
    </row>
    <row r="541" spans="1:27" s="200" customFormat="1" hidden="1" x14ac:dyDescent="0.25">
      <c r="A541" s="195"/>
      <c r="B541" s="195">
        <v>3296</v>
      </c>
      <c r="C541" s="203" t="s">
        <v>65</v>
      </c>
      <c r="D541" s="198"/>
      <c r="E541" s="198"/>
      <c r="F541" s="199">
        <f t="shared" si="693"/>
        <v>0</v>
      </c>
      <c r="G541" s="199"/>
      <c r="H541" s="198"/>
      <c r="I541" s="198"/>
      <c r="J541" s="199">
        <f t="shared" si="672"/>
        <v>0</v>
      </c>
      <c r="K541" s="198"/>
      <c r="L541" s="198"/>
      <c r="M541" s="198"/>
      <c r="N541" s="198"/>
      <c r="O541" s="198"/>
      <c r="P541" s="198"/>
      <c r="Q541" s="198"/>
      <c r="R541" s="198"/>
      <c r="S541" s="198"/>
      <c r="T541" s="199">
        <f t="shared" si="680"/>
        <v>0</v>
      </c>
      <c r="U541" s="199">
        <f t="shared" si="674"/>
        <v>0</v>
      </c>
      <c r="V541" s="198"/>
      <c r="W541" s="199">
        <f t="shared" si="676"/>
        <v>0</v>
      </c>
      <c r="X541" s="4">
        <f t="shared" si="682"/>
        <v>0</v>
      </c>
      <c r="Y541" s="4">
        <f t="shared" si="683"/>
        <v>0</v>
      </c>
      <c r="AA541" s="292">
        <f t="shared" si="715"/>
        <v>0</v>
      </c>
    </row>
    <row r="542" spans="1:27" s="200" customFormat="1" hidden="1" x14ac:dyDescent="0.25">
      <c r="A542" s="195"/>
      <c r="B542" s="196" t="s">
        <v>66</v>
      </c>
      <c r="C542" s="197" t="s">
        <v>55</v>
      </c>
      <c r="D542" s="198"/>
      <c r="E542" s="198"/>
      <c r="F542" s="199">
        <f t="shared" si="693"/>
        <v>0</v>
      </c>
      <c r="G542" s="199"/>
      <c r="H542" s="198"/>
      <c r="I542" s="198"/>
      <c r="J542" s="199">
        <f t="shared" si="672"/>
        <v>0</v>
      </c>
      <c r="K542" s="198"/>
      <c r="L542" s="198"/>
      <c r="M542" s="198"/>
      <c r="N542" s="198"/>
      <c r="O542" s="198"/>
      <c r="P542" s="198"/>
      <c r="Q542" s="198"/>
      <c r="R542" s="198"/>
      <c r="S542" s="198"/>
      <c r="T542" s="199">
        <f t="shared" si="680"/>
        <v>0</v>
      </c>
      <c r="U542" s="199">
        <f t="shared" si="674"/>
        <v>0</v>
      </c>
      <c r="V542" s="198"/>
      <c r="W542" s="199">
        <f t="shared" si="676"/>
        <v>0</v>
      </c>
      <c r="X542" s="4">
        <f t="shared" si="682"/>
        <v>0</v>
      </c>
      <c r="Y542" s="4">
        <f t="shared" si="683"/>
        <v>0</v>
      </c>
      <c r="AA542" s="292">
        <f t="shared" si="715"/>
        <v>0</v>
      </c>
    </row>
    <row r="543" spans="1:27" s="190" customFormat="1" hidden="1" x14ac:dyDescent="0.25">
      <c r="A543" s="6"/>
      <c r="B543" s="187">
        <v>34</v>
      </c>
      <c r="C543" s="188" t="s">
        <v>67</v>
      </c>
      <c r="D543" s="189">
        <f t="shared" ref="D543:E543" si="721">SUM(D544+D549)</f>
        <v>0</v>
      </c>
      <c r="E543" s="189">
        <f t="shared" si="721"/>
        <v>0</v>
      </c>
      <c r="F543" s="199">
        <f t="shared" si="693"/>
        <v>0</v>
      </c>
      <c r="G543" s="189"/>
      <c r="H543" s="189">
        <f t="shared" ref="H543:I543" si="722">SUM(H544+H549)</f>
        <v>0</v>
      </c>
      <c r="I543" s="189">
        <f t="shared" si="722"/>
        <v>0</v>
      </c>
      <c r="J543" s="199">
        <f t="shared" si="672"/>
        <v>0</v>
      </c>
      <c r="K543" s="189">
        <f t="shared" ref="K543:S543" si="723">SUM(K544+K549)</f>
        <v>0</v>
      </c>
      <c r="L543" s="189">
        <f t="shared" si="723"/>
        <v>0</v>
      </c>
      <c r="M543" s="189">
        <f t="shared" si="723"/>
        <v>0</v>
      </c>
      <c r="N543" s="189">
        <f t="shared" si="723"/>
        <v>0</v>
      </c>
      <c r="O543" s="189">
        <f t="shared" si="723"/>
        <v>0</v>
      </c>
      <c r="P543" s="189">
        <f t="shared" si="723"/>
        <v>0</v>
      </c>
      <c r="Q543" s="189">
        <f t="shared" si="723"/>
        <v>0</v>
      </c>
      <c r="R543" s="189">
        <f t="shared" si="723"/>
        <v>0</v>
      </c>
      <c r="S543" s="189">
        <f t="shared" si="723"/>
        <v>0</v>
      </c>
      <c r="T543" s="199">
        <f t="shared" si="680"/>
        <v>0</v>
      </c>
      <c r="U543" s="199">
        <f t="shared" si="674"/>
        <v>0</v>
      </c>
      <c r="V543" s="189">
        <f t="shared" ref="V543" si="724">SUM(V544+V549)</f>
        <v>0</v>
      </c>
      <c r="W543" s="199">
        <f t="shared" si="676"/>
        <v>0</v>
      </c>
      <c r="X543" s="4">
        <f t="shared" si="682"/>
        <v>0</v>
      </c>
      <c r="Y543" s="4">
        <f t="shared" si="683"/>
        <v>0</v>
      </c>
      <c r="AA543" s="292">
        <f t="shared" si="715"/>
        <v>0</v>
      </c>
    </row>
    <row r="544" spans="1:27" s="190" customFormat="1" hidden="1" x14ac:dyDescent="0.25">
      <c r="A544" s="187"/>
      <c r="B544" s="187">
        <v>342</v>
      </c>
      <c r="C544" s="188" t="s">
        <v>68</v>
      </c>
      <c r="D544" s="189">
        <f t="shared" ref="D544:E544" si="725">SUM(D545+D546+D547+D548)</f>
        <v>0</v>
      </c>
      <c r="E544" s="189">
        <f t="shared" si="725"/>
        <v>0</v>
      </c>
      <c r="F544" s="199">
        <f t="shared" si="693"/>
        <v>0</v>
      </c>
      <c r="G544" s="189"/>
      <c r="H544" s="189">
        <f t="shared" ref="H544:I544" si="726">SUM(H545+H546+H547+H548)</f>
        <v>0</v>
      </c>
      <c r="I544" s="189">
        <f t="shared" si="726"/>
        <v>0</v>
      </c>
      <c r="J544" s="199">
        <f t="shared" si="672"/>
        <v>0</v>
      </c>
      <c r="K544" s="189">
        <f t="shared" ref="K544:S544" si="727">SUM(K545+K546+K547+K548)</f>
        <v>0</v>
      </c>
      <c r="L544" s="189">
        <f t="shared" si="727"/>
        <v>0</v>
      </c>
      <c r="M544" s="189">
        <f t="shared" si="727"/>
        <v>0</v>
      </c>
      <c r="N544" s="189">
        <f t="shared" si="727"/>
        <v>0</v>
      </c>
      <c r="O544" s="189">
        <f t="shared" si="727"/>
        <v>0</v>
      </c>
      <c r="P544" s="189">
        <f t="shared" si="727"/>
        <v>0</v>
      </c>
      <c r="Q544" s="189">
        <f t="shared" si="727"/>
        <v>0</v>
      </c>
      <c r="R544" s="189">
        <f t="shared" si="727"/>
        <v>0</v>
      </c>
      <c r="S544" s="189">
        <f t="shared" si="727"/>
        <v>0</v>
      </c>
      <c r="T544" s="199">
        <f t="shared" si="680"/>
        <v>0</v>
      </c>
      <c r="U544" s="199">
        <f t="shared" si="674"/>
        <v>0</v>
      </c>
      <c r="V544" s="189">
        <f t="shared" ref="V544" si="728">SUM(V545+V546+V547+V548)</f>
        <v>0</v>
      </c>
      <c r="W544" s="199">
        <f t="shared" si="676"/>
        <v>0</v>
      </c>
      <c r="X544" s="4">
        <f t="shared" si="682"/>
        <v>0</v>
      </c>
      <c r="Y544" s="4">
        <f t="shared" si="683"/>
        <v>0</v>
      </c>
      <c r="AA544" s="292">
        <f t="shared" si="715"/>
        <v>0</v>
      </c>
    </row>
    <row r="545" spans="1:27" s="200" customFormat="1" ht="27.75" hidden="1" customHeight="1" x14ac:dyDescent="0.25">
      <c r="A545" s="195"/>
      <c r="B545" s="196" t="s">
        <v>69</v>
      </c>
      <c r="C545" s="197" t="s">
        <v>70</v>
      </c>
      <c r="D545" s="198"/>
      <c r="E545" s="198"/>
      <c r="F545" s="199">
        <f t="shared" si="693"/>
        <v>0</v>
      </c>
      <c r="G545" s="199"/>
      <c r="H545" s="198"/>
      <c r="I545" s="198"/>
      <c r="J545" s="199">
        <f t="shared" si="672"/>
        <v>0</v>
      </c>
      <c r="K545" s="198"/>
      <c r="L545" s="198"/>
      <c r="M545" s="198"/>
      <c r="N545" s="198"/>
      <c r="O545" s="198"/>
      <c r="P545" s="198"/>
      <c r="Q545" s="198"/>
      <c r="R545" s="198"/>
      <c r="S545" s="198"/>
      <c r="T545" s="199">
        <f t="shared" si="680"/>
        <v>0</v>
      </c>
      <c r="U545" s="199">
        <f t="shared" si="674"/>
        <v>0</v>
      </c>
      <c r="V545" s="198"/>
      <c r="W545" s="199">
        <f t="shared" si="676"/>
        <v>0</v>
      </c>
      <c r="X545" s="4">
        <f t="shared" si="682"/>
        <v>0</v>
      </c>
      <c r="Y545" s="4">
        <f t="shared" si="683"/>
        <v>0</v>
      </c>
      <c r="AA545" s="292">
        <f t="shared" si="715"/>
        <v>0</v>
      </c>
    </row>
    <row r="546" spans="1:27" s="200" customFormat="1" hidden="1" x14ac:dyDescent="0.25">
      <c r="A546" s="195"/>
      <c r="B546" s="195">
        <v>3426</v>
      </c>
      <c r="C546" s="197" t="s">
        <v>71</v>
      </c>
      <c r="D546" s="198"/>
      <c r="E546" s="198"/>
      <c r="F546" s="199">
        <f t="shared" si="693"/>
        <v>0</v>
      </c>
      <c r="G546" s="199"/>
      <c r="H546" s="198"/>
      <c r="I546" s="198"/>
      <c r="J546" s="199">
        <f t="shared" si="672"/>
        <v>0</v>
      </c>
      <c r="K546" s="198"/>
      <c r="L546" s="198"/>
      <c r="M546" s="198"/>
      <c r="N546" s="198"/>
      <c r="O546" s="198"/>
      <c r="P546" s="198"/>
      <c r="Q546" s="198"/>
      <c r="R546" s="198"/>
      <c r="S546" s="198"/>
      <c r="T546" s="199">
        <f t="shared" si="680"/>
        <v>0</v>
      </c>
      <c r="U546" s="199">
        <f t="shared" si="674"/>
        <v>0</v>
      </c>
      <c r="V546" s="198"/>
      <c r="W546" s="199">
        <f t="shared" si="676"/>
        <v>0</v>
      </c>
      <c r="X546" s="4">
        <f t="shared" si="682"/>
        <v>0</v>
      </c>
      <c r="Y546" s="4">
        <f t="shared" si="683"/>
        <v>0</v>
      </c>
      <c r="AA546" s="292">
        <f t="shared" si="715"/>
        <v>0</v>
      </c>
    </row>
    <row r="547" spans="1:27" s="200" customFormat="1" hidden="1" x14ac:dyDescent="0.25">
      <c r="A547" s="195"/>
      <c r="B547" s="195">
        <v>3427</v>
      </c>
      <c r="C547" s="197" t="s">
        <v>72</v>
      </c>
      <c r="D547" s="198"/>
      <c r="E547" s="198"/>
      <c r="F547" s="199">
        <f t="shared" si="693"/>
        <v>0</v>
      </c>
      <c r="G547" s="199"/>
      <c r="H547" s="198"/>
      <c r="I547" s="198"/>
      <c r="J547" s="199">
        <f t="shared" si="672"/>
        <v>0</v>
      </c>
      <c r="K547" s="198"/>
      <c r="L547" s="198"/>
      <c r="M547" s="198"/>
      <c r="N547" s="198"/>
      <c r="O547" s="198"/>
      <c r="P547" s="198"/>
      <c r="Q547" s="198"/>
      <c r="R547" s="198"/>
      <c r="S547" s="198"/>
      <c r="T547" s="199">
        <f t="shared" si="680"/>
        <v>0</v>
      </c>
      <c r="U547" s="199">
        <f t="shared" si="674"/>
        <v>0</v>
      </c>
      <c r="V547" s="198"/>
      <c r="W547" s="199">
        <f t="shared" si="676"/>
        <v>0</v>
      </c>
      <c r="X547" s="4">
        <f t="shared" si="682"/>
        <v>0</v>
      </c>
      <c r="Y547" s="4">
        <f t="shared" si="683"/>
        <v>0</v>
      </c>
      <c r="AA547" s="292">
        <f t="shared" si="715"/>
        <v>0</v>
      </c>
    </row>
    <row r="548" spans="1:27" s="200" customFormat="1" hidden="1" x14ac:dyDescent="0.25">
      <c r="A548" s="195"/>
      <c r="B548" s="195">
        <v>3428</v>
      </c>
      <c r="C548" s="197" t="s">
        <v>73</v>
      </c>
      <c r="D548" s="198"/>
      <c r="E548" s="198"/>
      <c r="F548" s="199">
        <f t="shared" si="693"/>
        <v>0</v>
      </c>
      <c r="G548" s="199"/>
      <c r="H548" s="198"/>
      <c r="I548" s="198"/>
      <c r="J548" s="199">
        <f t="shared" si="672"/>
        <v>0</v>
      </c>
      <c r="K548" s="198"/>
      <c r="L548" s="198"/>
      <c r="M548" s="198"/>
      <c r="N548" s="198"/>
      <c r="O548" s="198"/>
      <c r="P548" s="198"/>
      <c r="Q548" s="198"/>
      <c r="R548" s="198"/>
      <c r="S548" s="198"/>
      <c r="T548" s="199">
        <f t="shared" si="680"/>
        <v>0</v>
      </c>
      <c r="U548" s="199">
        <f t="shared" si="674"/>
        <v>0</v>
      </c>
      <c r="V548" s="198"/>
      <c r="W548" s="199">
        <f t="shared" si="676"/>
        <v>0</v>
      </c>
      <c r="X548" s="4">
        <f t="shared" si="682"/>
        <v>0</v>
      </c>
      <c r="Y548" s="4">
        <f t="shared" si="683"/>
        <v>0</v>
      </c>
      <c r="AA548" s="292">
        <f t="shared" si="715"/>
        <v>0</v>
      </c>
    </row>
    <row r="549" spans="1:27" s="190" customFormat="1" hidden="1" x14ac:dyDescent="0.25">
      <c r="A549" s="187"/>
      <c r="B549" s="187">
        <v>343</v>
      </c>
      <c r="C549" s="188"/>
      <c r="D549" s="189">
        <f t="shared" ref="D549:E549" si="729">SUM(D550+D551+D552+D553)</f>
        <v>0</v>
      </c>
      <c r="E549" s="189">
        <f t="shared" si="729"/>
        <v>0</v>
      </c>
      <c r="F549" s="199">
        <f t="shared" si="693"/>
        <v>0</v>
      </c>
      <c r="G549" s="189"/>
      <c r="H549" s="189">
        <f t="shared" ref="H549:I549" si="730">SUM(H550+H551+H552+H553)</f>
        <v>0</v>
      </c>
      <c r="I549" s="189">
        <f t="shared" si="730"/>
        <v>0</v>
      </c>
      <c r="J549" s="199">
        <f t="shared" si="672"/>
        <v>0</v>
      </c>
      <c r="K549" s="189">
        <f t="shared" ref="K549:S549" si="731">SUM(K550+K551+K552+K553)</f>
        <v>0</v>
      </c>
      <c r="L549" s="189">
        <f t="shared" si="731"/>
        <v>0</v>
      </c>
      <c r="M549" s="189">
        <f t="shared" si="731"/>
        <v>0</v>
      </c>
      <c r="N549" s="189">
        <f t="shared" si="731"/>
        <v>0</v>
      </c>
      <c r="O549" s="189">
        <f t="shared" si="731"/>
        <v>0</v>
      </c>
      <c r="P549" s="189">
        <f t="shared" si="731"/>
        <v>0</v>
      </c>
      <c r="Q549" s="189">
        <f t="shared" si="731"/>
        <v>0</v>
      </c>
      <c r="R549" s="189">
        <f t="shared" si="731"/>
        <v>0</v>
      </c>
      <c r="S549" s="189">
        <f t="shared" si="731"/>
        <v>0</v>
      </c>
      <c r="T549" s="199">
        <f t="shared" si="680"/>
        <v>0</v>
      </c>
      <c r="U549" s="199">
        <f t="shared" si="674"/>
        <v>0</v>
      </c>
      <c r="V549" s="189">
        <f t="shared" ref="V549" si="732">SUM(V550+V551+V552+V553)</f>
        <v>0</v>
      </c>
      <c r="W549" s="199">
        <f t="shared" si="676"/>
        <v>0</v>
      </c>
      <c r="X549" s="4">
        <f t="shared" si="682"/>
        <v>0</v>
      </c>
      <c r="Y549" s="4">
        <f t="shared" si="683"/>
        <v>0</v>
      </c>
      <c r="AA549" s="292">
        <f t="shared" si="715"/>
        <v>0</v>
      </c>
    </row>
    <row r="550" spans="1:27" s="200" customFormat="1" hidden="1" x14ac:dyDescent="0.25">
      <c r="A550" s="195"/>
      <c r="B550" s="196" t="s">
        <v>74</v>
      </c>
      <c r="C550" s="197" t="s">
        <v>75</v>
      </c>
      <c r="D550" s="198"/>
      <c r="E550" s="198"/>
      <c r="F550" s="199">
        <f t="shared" si="693"/>
        <v>0</v>
      </c>
      <c r="G550" s="199"/>
      <c r="H550" s="198"/>
      <c r="I550" s="198"/>
      <c r="J550" s="199">
        <f t="shared" si="672"/>
        <v>0</v>
      </c>
      <c r="K550" s="198"/>
      <c r="L550" s="198"/>
      <c r="M550" s="198"/>
      <c r="N550" s="198"/>
      <c r="O550" s="198"/>
      <c r="P550" s="198"/>
      <c r="Q550" s="198"/>
      <c r="R550" s="198"/>
      <c r="S550" s="198"/>
      <c r="T550" s="199">
        <f t="shared" si="680"/>
        <v>0</v>
      </c>
      <c r="U550" s="199">
        <f t="shared" si="674"/>
        <v>0</v>
      </c>
      <c r="V550" s="198"/>
      <c r="W550" s="199">
        <f t="shared" si="676"/>
        <v>0</v>
      </c>
      <c r="X550" s="4">
        <f t="shared" si="682"/>
        <v>0</v>
      </c>
      <c r="Y550" s="4">
        <f t="shared" si="683"/>
        <v>0</v>
      </c>
      <c r="AA550" s="292">
        <f t="shared" si="715"/>
        <v>0</v>
      </c>
    </row>
    <row r="551" spans="1:27" s="200" customFormat="1" hidden="1" x14ac:dyDescent="0.25">
      <c r="A551" s="195"/>
      <c r="B551" s="196" t="s">
        <v>76</v>
      </c>
      <c r="C551" s="197" t="s">
        <v>77</v>
      </c>
      <c r="D551" s="198"/>
      <c r="E551" s="198"/>
      <c r="F551" s="199">
        <f t="shared" si="693"/>
        <v>0</v>
      </c>
      <c r="G551" s="199"/>
      <c r="H551" s="198"/>
      <c r="I551" s="198"/>
      <c r="J551" s="199">
        <f t="shared" si="672"/>
        <v>0</v>
      </c>
      <c r="K551" s="198"/>
      <c r="L551" s="198"/>
      <c r="M551" s="198"/>
      <c r="N551" s="198"/>
      <c r="O551" s="198"/>
      <c r="P551" s="198"/>
      <c r="Q551" s="198"/>
      <c r="R551" s="198"/>
      <c r="S551" s="198"/>
      <c r="T551" s="199">
        <f t="shared" si="680"/>
        <v>0</v>
      </c>
      <c r="U551" s="199">
        <f t="shared" si="674"/>
        <v>0</v>
      </c>
      <c r="V551" s="198"/>
      <c r="W551" s="199">
        <f t="shared" si="676"/>
        <v>0</v>
      </c>
      <c r="X551" s="4">
        <f t="shared" si="682"/>
        <v>0</v>
      </c>
      <c r="Y551" s="4">
        <f t="shared" si="683"/>
        <v>0</v>
      </c>
      <c r="AA551" s="292">
        <f t="shared" si="715"/>
        <v>0</v>
      </c>
    </row>
    <row r="552" spans="1:27" s="200" customFormat="1" hidden="1" x14ac:dyDescent="0.25">
      <c r="A552" s="195"/>
      <c r="B552" s="196" t="s">
        <v>78</v>
      </c>
      <c r="C552" s="197" t="s">
        <v>79</v>
      </c>
      <c r="D552" s="198"/>
      <c r="E552" s="198"/>
      <c r="F552" s="199">
        <f t="shared" si="693"/>
        <v>0</v>
      </c>
      <c r="G552" s="199"/>
      <c r="H552" s="198"/>
      <c r="I552" s="198"/>
      <c r="J552" s="199">
        <f t="shared" si="672"/>
        <v>0</v>
      </c>
      <c r="K552" s="198"/>
      <c r="L552" s="198"/>
      <c r="M552" s="198"/>
      <c r="N552" s="198"/>
      <c r="O552" s="198"/>
      <c r="P552" s="198"/>
      <c r="Q552" s="198"/>
      <c r="R552" s="198"/>
      <c r="S552" s="198"/>
      <c r="T552" s="199">
        <f t="shared" si="680"/>
        <v>0</v>
      </c>
      <c r="U552" s="199">
        <f t="shared" si="674"/>
        <v>0</v>
      </c>
      <c r="V552" s="198"/>
      <c r="W552" s="199">
        <f t="shared" si="676"/>
        <v>0</v>
      </c>
      <c r="X552" s="4">
        <f t="shared" si="682"/>
        <v>0</v>
      </c>
      <c r="Y552" s="4">
        <f t="shared" si="683"/>
        <v>0</v>
      </c>
      <c r="AA552" s="292">
        <f t="shared" si="715"/>
        <v>0</v>
      </c>
    </row>
    <row r="553" spans="1:27" s="200" customFormat="1" hidden="1" x14ac:dyDescent="0.25">
      <c r="A553" s="195"/>
      <c r="B553" s="196" t="s">
        <v>80</v>
      </c>
      <c r="C553" s="197" t="s">
        <v>81</v>
      </c>
      <c r="D553" s="198"/>
      <c r="E553" s="198"/>
      <c r="F553" s="199">
        <f t="shared" si="693"/>
        <v>0</v>
      </c>
      <c r="G553" s="199"/>
      <c r="H553" s="198"/>
      <c r="I553" s="198"/>
      <c r="J553" s="199">
        <f t="shared" si="672"/>
        <v>0</v>
      </c>
      <c r="K553" s="198"/>
      <c r="L553" s="198"/>
      <c r="M553" s="198"/>
      <c r="N553" s="198"/>
      <c r="O553" s="198"/>
      <c r="P553" s="198"/>
      <c r="Q553" s="198"/>
      <c r="R553" s="198"/>
      <c r="S553" s="198"/>
      <c r="T553" s="199">
        <f t="shared" si="680"/>
        <v>0</v>
      </c>
      <c r="U553" s="199">
        <f t="shared" si="674"/>
        <v>0</v>
      </c>
      <c r="V553" s="198"/>
      <c r="W553" s="199">
        <f t="shared" si="676"/>
        <v>0</v>
      </c>
      <c r="X553" s="4">
        <f t="shared" si="682"/>
        <v>0</v>
      </c>
      <c r="Y553" s="4">
        <f t="shared" si="683"/>
        <v>0</v>
      </c>
      <c r="AA553" s="292">
        <f t="shared" si="715"/>
        <v>0</v>
      </c>
    </row>
    <row r="554" spans="1:27" s="7" customFormat="1" x14ac:dyDescent="0.25">
      <c r="B554" s="5">
        <v>4</v>
      </c>
      <c r="C554" s="7" t="s">
        <v>118</v>
      </c>
      <c r="D554" s="4">
        <f>SUM(D555)</f>
        <v>0</v>
      </c>
      <c r="E554" s="4">
        <f t="shared" ref="E554:V554" si="733">SUM(E555)</f>
        <v>0</v>
      </c>
      <c r="F554" s="199">
        <f t="shared" si="693"/>
        <v>183000</v>
      </c>
      <c r="G554" s="4"/>
      <c r="H554" s="4">
        <f t="shared" si="733"/>
        <v>35000</v>
      </c>
      <c r="I554" s="4">
        <f t="shared" si="733"/>
        <v>0</v>
      </c>
      <c r="J554" s="199">
        <f t="shared" si="672"/>
        <v>35000</v>
      </c>
      <c r="K554" s="4">
        <f t="shared" si="733"/>
        <v>0</v>
      </c>
      <c r="L554" s="4">
        <f t="shared" si="733"/>
        <v>0</v>
      </c>
      <c r="M554" s="4">
        <f t="shared" si="733"/>
        <v>15000</v>
      </c>
      <c r="N554" s="4">
        <f t="shared" si="733"/>
        <v>0</v>
      </c>
      <c r="O554" s="4">
        <f t="shared" si="733"/>
        <v>40000</v>
      </c>
      <c r="P554" s="4">
        <f t="shared" si="733"/>
        <v>58000</v>
      </c>
      <c r="Q554" s="4">
        <f t="shared" si="733"/>
        <v>0</v>
      </c>
      <c r="R554" s="4">
        <f t="shared" si="733"/>
        <v>0</v>
      </c>
      <c r="S554" s="4">
        <f t="shared" si="733"/>
        <v>0</v>
      </c>
      <c r="T554" s="199">
        <f t="shared" si="680"/>
        <v>113000</v>
      </c>
      <c r="U554" s="199">
        <f t="shared" si="674"/>
        <v>148000</v>
      </c>
      <c r="V554" s="4">
        <f t="shared" si="733"/>
        <v>0</v>
      </c>
      <c r="W554" s="199">
        <f t="shared" si="676"/>
        <v>148000</v>
      </c>
      <c r="X554" s="4">
        <f t="shared" si="682"/>
        <v>153920</v>
      </c>
      <c r="Y554" s="4">
        <f t="shared" si="683"/>
        <v>155459.20000000001</v>
      </c>
      <c r="AA554" s="292">
        <f t="shared" si="715"/>
        <v>148000</v>
      </c>
    </row>
    <row r="555" spans="1:27" s="7" customFormat="1" x14ac:dyDescent="0.25">
      <c r="B555" s="5">
        <v>42</v>
      </c>
      <c r="D555" s="4">
        <f t="shared" ref="D555:E555" si="734">SUM(D556+D564+D567+D572)</f>
        <v>0</v>
      </c>
      <c r="E555" s="4">
        <f t="shared" si="734"/>
        <v>0</v>
      </c>
      <c r="F555" s="199">
        <f t="shared" si="693"/>
        <v>183000</v>
      </c>
      <c r="G555" s="4"/>
      <c r="H555" s="4">
        <f t="shared" ref="H555:I555" si="735">SUM(H556+H564+H567+H572)</f>
        <v>35000</v>
      </c>
      <c r="I555" s="4">
        <f t="shared" si="735"/>
        <v>0</v>
      </c>
      <c r="J555" s="199">
        <f t="shared" si="672"/>
        <v>35000</v>
      </c>
      <c r="K555" s="4">
        <f t="shared" ref="K555:S555" si="736">SUM(K556+K564+K567+K572)</f>
        <v>0</v>
      </c>
      <c r="L555" s="4">
        <f t="shared" si="736"/>
        <v>0</v>
      </c>
      <c r="M555" s="4">
        <f t="shared" si="736"/>
        <v>15000</v>
      </c>
      <c r="N555" s="4">
        <f t="shared" si="736"/>
        <v>0</v>
      </c>
      <c r="O555" s="4">
        <f t="shared" si="736"/>
        <v>40000</v>
      </c>
      <c r="P555" s="4">
        <f t="shared" si="736"/>
        <v>58000</v>
      </c>
      <c r="Q555" s="4">
        <f t="shared" si="736"/>
        <v>0</v>
      </c>
      <c r="R555" s="4">
        <f t="shared" si="736"/>
        <v>0</v>
      </c>
      <c r="S555" s="4">
        <f t="shared" si="736"/>
        <v>0</v>
      </c>
      <c r="T555" s="199">
        <f t="shared" si="680"/>
        <v>113000</v>
      </c>
      <c r="U555" s="199">
        <f t="shared" si="674"/>
        <v>148000</v>
      </c>
      <c r="V555" s="4">
        <f t="shared" ref="V555" si="737">SUM(V556+V564+V567+V572)</f>
        <v>0</v>
      </c>
      <c r="W555" s="199">
        <f t="shared" si="676"/>
        <v>148000</v>
      </c>
      <c r="X555" s="4">
        <f t="shared" si="682"/>
        <v>153920</v>
      </c>
      <c r="Y555" s="4">
        <f t="shared" si="683"/>
        <v>155459.20000000001</v>
      </c>
      <c r="AA555" s="292">
        <f t="shared" si="715"/>
        <v>148000</v>
      </c>
    </row>
    <row r="556" spans="1:27" s="7" customFormat="1" x14ac:dyDescent="0.25">
      <c r="B556" s="5">
        <v>422</v>
      </c>
      <c r="D556" s="4">
        <f t="shared" ref="D556:E556" si="738">SUM(D557+D558+D559+D560+D561+D562+D563)</f>
        <v>0</v>
      </c>
      <c r="E556" s="4">
        <f t="shared" si="738"/>
        <v>0</v>
      </c>
      <c r="F556" s="199">
        <f t="shared" ref="F556:F574" si="739">SUM(H556:S556)</f>
        <v>160000</v>
      </c>
      <c r="G556" s="4"/>
      <c r="H556" s="4">
        <f t="shared" ref="H556:I556" si="740">SUM(H557+H558+H559+H560+H561+H562+H563)</f>
        <v>35000</v>
      </c>
      <c r="I556" s="4">
        <f t="shared" si="740"/>
        <v>0</v>
      </c>
      <c r="J556" s="199">
        <f t="shared" si="672"/>
        <v>35000</v>
      </c>
      <c r="K556" s="4">
        <f t="shared" ref="K556:S556" si="741">SUM(K557+K558+K559+K560+K561+K562+K563)</f>
        <v>0</v>
      </c>
      <c r="L556" s="4">
        <f t="shared" si="741"/>
        <v>0</v>
      </c>
      <c r="M556" s="4">
        <f t="shared" si="741"/>
        <v>10000</v>
      </c>
      <c r="N556" s="4">
        <f t="shared" si="741"/>
        <v>0</v>
      </c>
      <c r="O556" s="4">
        <f t="shared" si="741"/>
        <v>30000</v>
      </c>
      <c r="P556" s="4">
        <f t="shared" si="741"/>
        <v>50000</v>
      </c>
      <c r="Q556" s="4">
        <f t="shared" si="741"/>
        <v>0</v>
      </c>
      <c r="R556" s="4">
        <f t="shared" si="741"/>
        <v>0</v>
      </c>
      <c r="S556" s="4">
        <f t="shared" si="741"/>
        <v>0</v>
      </c>
      <c r="T556" s="199">
        <f t="shared" si="680"/>
        <v>90000</v>
      </c>
      <c r="U556" s="199">
        <f t="shared" si="674"/>
        <v>125000</v>
      </c>
      <c r="V556" s="4">
        <f t="shared" ref="V556" si="742">SUM(V557+V558+V559+V560+V561+V562+V563)</f>
        <v>0</v>
      </c>
      <c r="W556" s="199">
        <f t="shared" si="676"/>
        <v>125000</v>
      </c>
      <c r="X556" s="4">
        <f t="shared" ref="X556:Y556" si="743">SUM(X557+X558+X559+X560+X561+X562+X563)</f>
        <v>0</v>
      </c>
      <c r="Y556" s="4">
        <f t="shared" si="743"/>
        <v>0</v>
      </c>
      <c r="AA556" s="292">
        <f t="shared" si="715"/>
        <v>125000</v>
      </c>
    </row>
    <row r="557" spans="1:27" s="200" customFormat="1" x14ac:dyDescent="0.25">
      <c r="A557" s="195"/>
      <c r="B557" s="204" t="s">
        <v>82</v>
      </c>
      <c r="C557" s="205" t="s">
        <v>83</v>
      </c>
      <c r="D557" s="198"/>
      <c r="E557" s="198"/>
      <c r="F557" s="199">
        <f t="shared" si="739"/>
        <v>105000</v>
      </c>
      <c r="G557" s="199"/>
      <c r="H557" s="198">
        <v>25000</v>
      </c>
      <c r="I557" s="198"/>
      <c r="J557" s="199">
        <f t="shared" ref="J557:J620" si="744">SUM(H557:I557)</f>
        <v>25000</v>
      </c>
      <c r="K557" s="198"/>
      <c r="L557" s="198"/>
      <c r="M557" s="198">
        <v>10000</v>
      </c>
      <c r="N557" s="198"/>
      <c r="O557" s="198">
        <v>25000</v>
      </c>
      <c r="P557" s="198">
        <v>20000</v>
      </c>
      <c r="Q557" s="198"/>
      <c r="R557" s="198"/>
      <c r="S557" s="198"/>
      <c r="T557" s="199">
        <f t="shared" si="680"/>
        <v>55000</v>
      </c>
      <c r="U557" s="199">
        <f t="shared" si="674"/>
        <v>80000</v>
      </c>
      <c r="V557" s="198"/>
      <c r="W557" s="199">
        <f t="shared" si="676"/>
        <v>80000</v>
      </c>
      <c r="X557" s="198"/>
      <c r="Y557" s="198"/>
      <c r="AA557" s="292">
        <f t="shared" si="715"/>
        <v>80000</v>
      </c>
    </row>
    <row r="558" spans="1:27" s="200" customFormat="1" x14ac:dyDescent="0.25">
      <c r="A558" s="195"/>
      <c r="B558" s="204" t="s">
        <v>84</v>
      </c>
      <c r="C558" s="205" t="s">
        <v>85</v>
      </c>
      <c r="D558" s="198"/>
      <c r="E558" s="198"/>
      <c r="F558" s="199">
        <f t="shared" si="739"/>
        <v>0</v>
      </c>
      <c r="G558" s="199"/>
      <c r="H558" s="198">
        <v>0</v>
      </c>
      <c r="I558" s="198"/>
      <c r="J558" s="199">
        <f t="shared" si="744"/>
        <v>0</v>
      </c>
      <c r="K558" s="198"/>
      <c r="L558" s="198"/>
      <c r="M558" s="198"/>
      <c r="N558" s="198"/>
      <c r="O558" s="198"/>
      <c r="P558" s="198"/>
      <c r="Q558" s="198"/>
      <c r="R558" s="198"/>
      <c r="S558" s="198"/>
      <c r="T558" s="199">
        <f t="shared" si="680"/>
        <v>0</v>
      </c>
      <c r="U558" s="199">
        <f t="shared" si="674"/>
        <v>0</v>
      </c>
      <c r="V558" s="198"/>
      <c r="W558" s="199">
        <f t="shared" si="676"/>
        <v>0</v>
      </c>
      <c r="X558" s="198"/>
      <c r="Y558" s="198"/>
      <c r="AA558" s="292">
        <f t="shared" si="715"/>
        <v>0</v>
      </c>
    </row>
    <row r="559" spans="1:27" s="200" customFormat="1" x14ac:dyDescent="0.25">
      <c r="A559" s="195"/>
      <c r="B559" s="204" t="s">
        <v>86</v>
      </c>
      <c r="C559" s="205" t="s">
        <v>87</v>
      </c>
      <c r="D559" s="198"/>
      <c r="E559" s="198"/>
      <c r="F559" s="199">
        <f t="shared" si="739"/>
        <v>0</v>
      </c>
      <c r="G559" s="199"/>
      <c r="H559" s="198">
        <v>0</v>
      </c>
      <c r="I559" s="198"/>
      <c r="J559" s="199">
        <f t="shared" si="744"/>
        <v>0</v>
      </c>
      <c r="K559" s="198"/>
      <c r="L559" s="198"/>
      <c r="M559" s="198"/>
      <c r="N559" s="198"/>
      <c r="O559" s="198"/>
      <c r="P559" s="198"/>
      <c r="Q559" s="198"/>
      <c r="R559" s="198"/>
      <c r="S559" s="198"/>
      <c r="T559" s="199">
        <f t="shared" si="680"/>
        <v>0</v>
      </c>
      <c r="U559" s="199">
        <f t="shared" si="674"/>
        <v>0</v>
      </c>
      <c r="V559" s="198"/>
      <c r="W559" s="199">
        <f t="shared" si="676"/>
        <v>0</v>
      </c>
      <c r="X559" s="198"/>
      <c r="Y559" s="198"/>
      <c r="AA559" s="292">
        <f t="shared" si="715"/>
        <v>0</v>
      </c>
    </row>
    <row r="560" spans="1:27" s="200" customFormat="1" x14ac:dyDescent="0.25">
      <c r="A560" s="195"/>
      <c r="B560" s="204" t="s">
        <v>88</v>
      </c>
      <c r="C560" s="205" t="s">
        <v>89</v>
      </c>
      <c r="D560" s="198"/>
      <c r="E560" s="198"/>
      <c r="F560" s="199">
        <f t="shared" si="739"/>
        <v>0</v>
      </c>
      <c r="G560" s="199"/>
      <c r="H560" s="198"/>
      <c r="I560" s="198"/>
      <c r="J560" s="199">
        <f t="shared" si="744"/>
        <v>0</v>
      </c>
      <c r="K560" s="198"/>
      <c r="L560" s="198"/>
      <c r="M560" s="198"/>
      <c r="N560" s="198"/>
      <c r="O560" s="198"/>
      <c r="P560" s="198"/>
      <c r="Q560" s="198"/>
      <c r="R560" s="198"/>
      <c r="S560" s="198"/>
      <c r="T560" s="199">
        <f t="shared" si="680"/>
        <v>0</v>
      </c>
      <c r="U560" s="199">
        <f t="shared" ref="U560:U623" si="745">SUM(J560+T560)</f>
        <v>0</v>
      </c>
      <c r="V560" s="198"/>
      <c r="W560" s="199">
        <f t="shared" ref="W560:W623" si="746">SUM(U560:V560)</f>
        <v>0</v>
      </c>
      <c r="X560" s="198"/>
      <c r="Y560" s="198"/>
      <c r="AA560" s="292">
        <f t="shared" si="715"/>
        <v>0</v>
      </c>
    </row>
    <row r="561" spans="1:27" s="200" customFormat="1" x14ac:dyDescent="0.25">
      <c r="A561" s="195"/>
      <c r="B561" s="204" t="s">
        <v>90</v>
      </c>
      <c r="C561" s="205" t="s">
        <v>91</v>
      </c>
      <c r="D561" s="198"/>
      <c r="E561" s="198"/>
      <c r="F561" s="199">
        <f t="shared" si="739"/>
        <v>0</v>
      </c>
      <c r="G561" s="199"/>
      <c r="H561" s="198"/>
      <c r="I561" s="198"/>
      <c r="J561" s="199">
        <f t="shared" si="744"/>
        <v>0</v>
      </c>
      <c r="K561" s="198"/>
      <c r="L561" s="198"/>
      <c r="M561" s="198"/>
      <c r="N561" s="198"/>
      <c r="O561" s="198"/>
      <c r="P561" s="198"/>
      <c r="Q561" s="198"/>
      <c r="R561" s="198"/>
      <c r="S561" s="198"/>
      <c r="T561" s="199">
        <f t="shared" ref="T561:T624" si="747">SUM(K561:S561)</f>
        <v>0</v>
      </c>
      <c r="U561" s="199">
        <f t="shared" si="745"/>
        <v>0</v>
      </c>
      <c r="V561" s="198"/>
      <c r="W561" s="199">
        <f t="shared" si="746"/>
        <v>0</v>
      </c>
      <c r="X561" s="198"/>
      <c r="Y561" s="198"/>
      <c r="AA561" s="292">
        <f t="shared" si="715"/>
        <v>0</v>
      </c>
    </row>
    <row r="562" spans="1:27" s="200" customFormat="1" x14ac:dyDescent="0.25">
      <c r="A562" s="195"/>
      <c r="B562" s="204" t="s">
        <v>92</v>
      </c>
      <c r="C562" s="205" t="s">
        <v>93</v>
      </c>
      <c r="D562" s="198"/>
      <c r="E562" s="198"/>
      <c r="F562" s="199">
        <f t="shared" si="739"/>
        <v>25000</v>
      </c>
      <c r="G562" s="199"/>
      <c r="H562" s="198"/>
      <c r="I562" s="198"/>
      <c r="J562" s="199">
        <f t="shared" si="744"/>
        <v>0</v>
      </c>
      <c r="K562" s="198"/>
      <c r="L562" s="198"/>
      <c r="M562" s="198"/>
      <c r="N562" s="198"/>
      <c r="O562" s="198"/>
      <c r="P562" s="198">
        <v>25000</v>
      </c>
      <c r="Q562" s="198"/>
      <c r="R562" s="198"/>
      <c r="S562" s="198"/>
      <c r="T562" s="199">
        <f t="shared" si="747"/>
        <v>25000</v>
      </c>
      <c r="U562" s="199">
        <f t="shared" si="745"/>
        <v>25000</v>
      </c>
      <c r="V562" s="198"/>
      <c r="W562" s="199">
        <f t="shared" si="746"/>
        <v>25000</v>
      </c>
      <c r="X562" s="198"/>
      <c r="Y562" s="198"/>
      <c r="AA562" s="292">
        <f t="shared" si="715"/>
        <v>25000</v>
      </c>
    </row>
    <row r="563" spans="1:27" s="200" customFormat="1" x14ac:dyDescent="0.25">
      <c r="A563" s="195"/>
      <c r="B563" s="204" t="s">
        <v>94</v>
      </c>
      <c r="C563" s="205" t="s">
        <v>95</v>
      </c>
      <c r="D563" s="198"/>
      <c r="E563" s="198"/>
      <c r="F563" s="199">
        <f t="shared" si="739"/>
        <v>30000</v>
      </c>
      <c r="G563" s="199"/>
      <c r="H563" s="198">
        <v>10000</v>
      </c>
      <c r="I563" s="198"/>
      <c r="J563" s="199">
        <f t="shared" si="744"/>
        <v>10000</v>
      </c>
      <c r="K563" s="198"/>
      <c r="L563" s="198"/>
      <c r="M563" s="198"/>
      <c r="N563" s="198"/>
      <c r="O563" s="198">
        <v>5000</v>
      </c>
      <c r="P563" s="198">
        <v>5000</v>
      </c>
      <c r="Q563" s="198"/>
      <c r="R563" s="198"/>
      <c r="S563" s="198"/>
      <c r="T563" s="199">
        <f t="shared" si="747"/>
        <v>10000</v>
      </c>
      <c r="U563" s="199">
        <f t="shared" si="745"/>
        <v>20000</v>
      </c>
      <c r="V563" s="198"/>
      <c r="W563" s="199">
        <f t="shared" si="746"/>
        <v>20000</v>
      </c>
      <c r="X563" s="198"/>
      <c r="Y563" s="198"/>
      <c r="AA563" s="292">
        <f t="shared" si="715"/>
        <v>20000</v>
      </c>
    </row>
    <row r="564" spans="1:27" s="190" customFormat="1" hidden="1" x14ac:dyDescent="0.25">
      <c r="A564" s="187"/>
      <c r="B564" s="187">
        <v>423</v>
      </c>
      <c r="C564" s="192"/>
      <c r="D564" s="189">
        <f t="shared" ref="D564:E564" si="748">SUM(D565+D566)</f>
        <v>0</v>
      </c>
      <c r="E564" s="189">
        <f t="shared" si="748"/>
        <v>0</v>
      </c>
      <c r="F564" s="199">
        <f t="shared" si="739"/>
        <v>0</v>
      </c>
      <c r="G564" s="189"/>
      <c r="H564" s="189">
        <f t="shared" ref="H564:I564" si="749">SUM(H565+H566)</f>
        <v>0</v>
      </c>
      <c r="I564" s="189">
        <f t="shared" si="749"/>
        <v>0</v>
      </c>
      <c r="J564" s="199">
        <f t="shared" si="744"/>
        <v>0</v>
      </c>
      <c r="K564" s="189">
        <f t="shared" ref="K564:S564" si="750">SUM(K565+K566)</f>
        <v>0</v>
      </c>
      <c r="L564" s="189">
        <f t="shared" si="750"/>
        <v>0</v>
      </c>
      <c r="M564" s="189">
        <f t="shared" si="750"/>
        <v>0</v>
      </c>
      <c r="N564" s="189">
        <f t="shared" si="750"/>
        <v>0</v>
      </c>
      <c r="O564" s="189">
        <f t="shared" si="750"/>
        <v>0</v>
      </c>
      <c r="P564" s="189">
        <f t="shared" si="750"/>
        <v>0</v>
      </c>
      <c r="Q564" s="189">
        <f t="shared" si="750"/>
        <v>0</v>
      </c>
      <c r="R564" s="189">
        <f t="shared" si="750"/>
        <v>0</v>
      </c>
      <c r="S564" s="189">
        <f t="shared" si="750"/>
        <v>0</v>
      </c>
      <c r="T564" s="199">
        <f t="shared" si="747"/>
        <v>0</v>
      </c>
      <c r="U564" s="199">
        <f t="shared" si="745"/>
        <v>0</v>
      </c>
      <c r="V564" s="189">
        <f t="shared" ref="V564" si="751">SUM(V565+V566)</f>
        <v>0</v>
      </c>
      <c r="W564" s="199">
        <f t="shared" si="746"/>
        <v>0</v>
      </c>
      <c r="X564" s="189">
        <f t="shared" ref="X564:Y564" si="752">SUM(X565+X566)</f>
        <v>0</v>
      </c>
      <c r="Y564" s="189">
        <f t="shared" si="752"/>
        <v>0</v>
      </c>
      <c r="AA564" s="292">
        <f t="shared" si="715"/>
        <v>0</v>
      </c>
    </row>
    <row r="565" spans="1:27" s="200" customFormat="1" hidden="1" x14ac:dyDescent="0.25">
      <c r="A565" s="195"/>
      <c r="B565" s="204" t="s">
        <v>96</v>
      </c>
      <c r="C565" s="205" t="s">
        <v>97</v>
      </c>
      <c r="D565" s="198"/>
      <c r="E565" s="198"/>
      <c r="F565" s="199">
        <f t="shared" si="739"/>
        <v>0</v>
      </c>
      <c r="G565" s="199"/>
      <c r="H565" s="198"/>
      <c r="I565" s="198"/>
      <c r="J565" s="199">
        <f t="shared" si="744"/>
        <v>0</v>
      </c>
      <c r="K565" s="198"/>
      <c r="L565" s="198"/>
      <c r="M565" s="198"/>
      <c r="N565" s="198"/>
      <c r="O565" s="198"/>
      <c r="P565" s="198"/>
      <c r="Q565" s="198"/>
      <c r="R565" s="198"/>
      <c r="S565" s="198"/>
      <c r="T565" s="199">
        <f t="shared" si="747"/>
        <v>0</v>
      </c>
      <c r="U565" s="199">
        <f t="shared" si="745"/>
        <v>0</v>
      </c>
      <c r="V565" s="198"/>
      <c r="W565" s="199">
        <f t="shared" si="746"/>
        <v>0</v>
      </c>
      <c r="X565" s="198"/>
      <c r="Y565" s="198"/>
      <c r="AA565" s="292">
        <f t="shared" si="715"/>
        <v>0</v>
      </c>
    </row>
    <row r="566" spans="1:27" s="200" customFormat="1" hidden="1" x14ac:dyDescent="0.25">
      <c r="A566" s="195"/>
      <c r="B566" s="204" t="s">
        <v>98</v>
      </c>
      <c r="C566" s="205" t="s">
        <v>99</v>
      </c>
      <c r="D566" s="198"/>
      <c r="E566" s="198"/>
      <c r="F566" s="199">
        <f t="shared" si="739"/>
        <v>0</v>
      </c>
      <c r="G566" s="199"/>
      <c r="H566" s="198"/>
      <c r="I566" s="198"/>
      <c r="J566" s="199">
        <f t="shared" si="744"/>
        <v>0</v>
      </c>
      <c r="K566" s="198"/>
      <c r="L566" s="198"/>
      <c r="M566" s="198"/>
      <c r="N566" s="198"/>
      <c r="O566" s="198"/>
      <c r="P566" s="198"/>
      <c r="Q566" s="198"/>
      <c r="R566" s="198"/>
      <c r="S566" s="198"/>
      <c r="T566" s="199">
        <f t="shared" si="747"/>
        <v>0</v>
      </c>
      <c r="U566" s="199">
        <f t="shared" si="745"/>
        <v>0</v>
      </c>
      <c r="V566" s="198"/>
      <c r="W566" s="199">
        <f t="shared" si="746"/>
        <v>0</v>
      </c>
      <c r="X566" s="198"/>
      <c r="Y566" s="198"/>
      <c r="AA566" s="292">
        <f t="shared" si="715"/>
        <v>0</v>
      </c>
    </row>
    <row r="567" spans="1:27" s="190" customFormat="1" x14ac:dyDescent="0.25">
      <c r="A567" s="187"/>
      <c r="B567" s="187">
        <v>424</v>
      </c>
      <c r="C567" s="192"/>
      <c r="D567" s="189">
        <f t="shared" ref="D567:E567" si="753">SUM(D568+D569+D570+D571)</f>
        <v>0</v>
      </c>
      <c r="E567" s="189">
        <f t="shared" si="753"/>
        <v>0</v>
      </c>
      <c r="F567" s="199">
        <f t="shared" si="739"/>
        <v>23000</v>
      </c>
      <c r="G567" s="189"/>
      <c r="H567" s="189">
        <f t="shared" ref="H567:I567" si="754">SUM(H568+H569+H570+H571)</f>
        <v>0</v>
      </c>
      <c r="I567" s="189">
        <f t="shared" si="754"/>
        <v>0</v>
      </c>
      <c r="J567" s="199">
        <f t="shared" si="744"/>
        <v>0</v>
      </c>
      <c r="K567" s="189">
        <f t="shared" ref="K567:S567" si="755">SUM(K568+K569+K570+K571)</f>
        <v>0</v>
      </c>
      <c r="L567" s="189">
        <f t="shared" si="755"/>
        <v>0</v>
      </c>
      <c r="M567" s="189">
        <f t="shared" si="755"/>
        <v>5000</v>
      </c>
      <c r="N567" s="189">
        <f t="shared" si="755"/>
        <v>0</v>
      </c>
      <c r="O567" s="189">
        <f t="shared" si="755"/>
        <v>10000</v>
      </c>
      <c r="P567" s="189">
        <f t="shared" si="755"/>
        <v>8000</v>
      </c>
      <c r="Q567" s="189">
        <f t="shared" si="755"/>
        <v>0</v>
      </c>
      <c r="R567" s="189">
        <f t="shared" si="755"/>
        <v>0</v>
      </c>
      <c r="S567" s="189">
        <f t="shared" si="755"/>
        <v>0</v>
      </c>
      <c r="T567" s="199">
        <f t="shared" si="747"/>
        <v>23000</v>
      </c>
      <c r="U567" s="199">
        <f t="shared" si="745"/>
        <v>23000</v>
      </c>
      <c r="V567" s="189">
        <f t="shared" ref="V567" si="756">SUM(V568+V569+V570+V571)</f>
        <v>0</v>
      </c>
      <c r="W567" s="199">
        <f t="shared" si="746"/>
        <v>23000</v>
      </c>
      <c r="X567" s="189">
        <f t="shared" ref="X567:Y567" si="757">SUM(X568+X569+X570+X571)</f>
        <v>0</v>
      </c>
      <c r="Y567" s="189">
        <f t="shared" si="757"/>
        <v>0</v>
      </c>
      <c r="AA567" s="292">
        <f t="shared" si="715"/>
        <v>23000</v>
      </c>
    </row>
    <row r="568" spans="1:27" s="200" customFormat="1" x14ac:dyDescent="0.25">
      <c r="A568" s="195"/>
      <c r="B568" s="206">
        <v>4241</v>
      </c>
      <c r="C568" s="207" t="s">
        <v>100</v>
      </c>
      <c r="D568" s="198"/>
      <c r="E568" s="198"/>
      <c r="F568" s="199">
        <f t="shared" si="739"/>
        <v>23000</v>
      </c>
      <c r="G568" s="199"/>
      <c r="H568" s="198"/>
      <c r="I568" s="198"/>
      <c r="J568" s="199">
        <f t="shared" si="744"/>
        <v>0</v>
      </c>
      <c r="K568" s="198"/>
      <c r="L568" s="198"/>
      <c r="M568" s="198">
        <v>5000</v>
      </c>
      <c r="N568" s="198"/>
      <c r="O568" s="198">
        <v>10000</v>
      </c>
      <c r="P568" s="198">
        <v>8000</v>
      </c>
      <c r="Q568" s="198"/>
      <c r="R568" s="198"/>
      <c r="S568" s="198"/>
      <c r="T568" s="199">
        <f t="shared" si="747"/>
        <v>23000</v>
      </c>
      <c r="U568" s="199">
        <f t="shared" si="745"/>
        <v>23000</v>
      </c>
      <c r="V568" s="198"/>
      <c r="W568" s="199">
        <f t="shared" si="746"/>
        <v>23000</v>
      </c>
      <c r="X568" s="198"/>
      <c r="Y568" s="198"/>
      <c r="AA568" s="292">
        <f t="shared" si="715"/>
        <v>23000</v>
      </c>
    </row>
    <row r="569" spans="1:27" s="200" customFormat="1" hidden="1" x14ac:dyDescent="0.25">
      <c r="A569" s="195"/>
      <c r="B569" s="206">
        <v>4242</v>
      </c>
      <c r="C569" s="208" t="s">
        <v>101</v>
      </c>
      <c r="D569" s="198"/>
      <c r="E569" s="198"/>
      <c r="F569" s="199">
        <f t="shared" si="739"/>
        <v>0</v>
      </c>
      <c r="G569" s="199"/>
      <c r="H569" s="198"/>
      <c r="I569" s="198"/>
      <c r="J569" s="199">
        <f t="shared" si="744"/>
        <v>0</v>
      </c>
      <c r="K569" s="198"/>
      <c r="L569" s="198"/>
      <c r="M569" s="198"/>
      <c r="N569" s="198"/>
      <c r="O569" s="198"/>
      <c r="P569" s="198"/>
      <c r="Q569" s="198"/>
      <c r="R569" s="198"/>
      <c r="S569" s="198"/>
      <c r="T569" s="199">
        <f t="shared" si="747"/>
        <v>0</v>
      </c>
      <c r="U569" s="199">
        <f t="shared" si="745"/>
        <v>0</v>
      </c>
      <c r="V569" s="198"/>
      <c r="W569" s="199">
        <f t="shared" si="746"/>
        <v>0</v>
      </c>
      <c r="X569" s="198"/>
      <c r="Y569" s="198"/>
      <c r="AA569" s="292">
        <f t="shared" si="715"/>
        <v>0</v>
      </c>
    </row>
    <row r="570" spans="1:27" s="200" customFormat="1" hidden="1" x14ac:dyDescent="0.25">
      <c r="A570" s="195"/>
      <c r="B570" s="206">
        <v>4243</v>
      </c>
      <c r="C570" s="208" t="s">
        <v>102</v>
      </c>
      <c r="D570" s="198"/>
      <c r="E570" s="198"/>
      <c r="F570" s="199">
        <f t="shared" si="739"/>
        <v>0</v>
      </c>
      <c r="G570" s="199"/>
      <c r="H570" s="198"/>
      <c r="I570" s="198"/>
      <c r="J570" s="199">
        <f t="shared" si="744"/>
        <v>0</v>
      </c>
      <c r="K570" s="198"/>
      <c r="L570" s="198"/>
      <c r="M570" s="198"/>
      <c r="N570" s="198"/>
      <c r="O570" s="198"/>
      <c r="P570" s="198"/>
      <c r="Q570" s="198"/>
      <c r="R570" s="198"/>
      <c r="S570" s="198"/>
      <c r="T570" s="199">
        <f t="shared" si="747"/>
        <v>0</v>
      </c>
      <c r="U570" s="199">
        <f t="shared" si="745"/>
        <v>0</v>
      </c>
      <c r="V570" s="198"/>
      <c r="W570" s="199">
        <f t="shared" si="746"/>
        <v>0</v>
      </c>
      <c r="X570" s="198"/>
      <c r="Y570" s="198"/>
      <c r="AA570" s="292">
        <f t="shared" si="715"/>
        <v>0</v>
      </c>
    </row>
    <row r="571" spans="1:27" s="200" customFormat="1" hidden="1" x14ac:dyDescent="0.25">
      <c r="A571" s="195"/>
      <c r="B571" s="206">
        <v>4244</v>
      </c>
      <c r="C571" s="208" t="s">
        <v>103</v>
      </c>
      <c r="D571" s="198"/>
      <c r="E571" s="198"/>
      <c r="F571" s="199">
        <f t="shared" si="739"/>
        <v>0</v>
      </c>
      <c r="G571" s="199"/>
      <c r="H571" s="198"/>
      <c r="I571" s="198"/>
      <c r="J571" s="199">
        <f t="shared" si="744"/>
        <v>0</v>
      </c>
      <c r="K571" s="198"/>
      <c r="L571" s="198"/>
      <c r="M571" s="198"/>
      <c r="N571" s="198"/>
      <c r="O571" s="198"/>
      <c r="P571" s="198"/>
      <c r="Q571" s="198"/>
      <c r="R571" s="198"/>
      <c r="S571" s="198"/>
      <c r="T571" s="199">
        <f t="shared" si="747"/>
        <v>0</v>
      </c>
      <c r="U571" s="199">
        <f t="shared" si="745"/>
        <v>0</v>
      </c>
      <c r="V571" s="198"/>
      <c r="W571" s="199">
        <f t="shared" si="746"/>
        <v>0</v>
      </c>
      <c r="X571" s="198"/>
      <c r="Y571" s="198"/>
      <c r="AA571" s="292">
        <f t="shared" si="715"/>
        <v>0</v>
      </c>
    </row>
    <row r="572" spans="1:27" s="190" customFormat="1" hidden="1" x14ac:dyDescent="0.25">
      <c r="A572" s="187"/>
      <c r="B572" s="187">
        <v>426</v>
      </c>
      <c r="C572" s="191"/>
      <c r="D572" s="189">
        <f t="shared" ref="D572:E572" si="758">SUM(D573+D574)</f>
        <v>0</v>
      </c>
      <c r="E572" s="189">
        <f t="shared" si="758"/>
        <v>0</v>
      </c>
      <c r="F572" s="199">
        <f t="shared" si="739"/>
        <v>0</v>
      </c>
      <c r="G572" s="189"/>
      <c r="H572" s="189">
        <f t="shared" ref="H572:I572" si="759">SUM(H573+H574)</f>
        <v>0</v>
      </c>
      <c r="I572" s="189">
        <f t="shared" si="759"/>
        <v>0</v>
      </c>
      <c r="J572" s="199">
        <f t="shared" si="744"/>
        <v>0</v>
      </c>
      <c r="K572" s="189">
        <f t="shared" ref="K572:S572" si="760">SUM(K573+K574)</f>
        <v>0</v>
      </c>
      <c r="L572" s="189">
        <f t="shared" si="760"/>
        <v>0</v>
      </c>
      <c r="M572" s="189">
        <f t="shared" si="760"/>
        <v>0</v>
      </c>
      <c r="N572" s="189">
        <f t="shared" si="760"/>
        <v>0</v>
      </c>
      <c r="O572" s="189">
        <f t="shared" si="760"/>
        <v>0</v>
      </c>
      <c r="P572" s="189">
        <f t="shared" si="760"/>
        <v>0</v>
      </c>
      <c r="Q572" s="189">
        <f t="shared" si="760"/>
        <v>0</v>
      </c>
      <c r="R572" s="189">
        <f t="shared" si="760"/>
        <v>0</v>
      </c>
      <c r="S572" s="189">
        <f t="shared" si="760"/>
        <v>0</v>
      </c>
      <c r="T572" s="199">
        <f t="shared" si="747"/>
        <v>0</v>
      </c>
      <c r="U572" s="199">
        <f t="shared" si="745"/>
        <v>0</v>
      </c>
      <c r="V572" s="189">
        <f t="shared" ref="V572" si="761">SUM(V573+V574)</f>
        <v>0</v>
      </c>
      <c r="W572" s="199">
        <f t="shared" si="746"/>
        <v>0</v>
      </c>
      <c r="X572" s="189">
        <f t="shared" ref="X572:Y572" si="762">SUM(X573+X574)</f>
        <v>0</v>
      </c>
      <c r="Y572" s="189">
        <f t="shared" si="762"/>
        <v>0</v>
      </c>
      <c r="AA572" s="292">
        <f t="shared" si="715"/>
        <v>0</v>
      </c>
    </row>
    <row r="573" spans="1:27" s="200" customFormat="1" hidden="1" x14ac:dyDescent="0.25">
      <c r="A573" s="195"/>
      <c r="B573" s="204">
        <v>4262</v>
      </c>
      <c r="C573" s="205" t="s">
        <v>104</v>
      </c>
      <c r="D573" s="198"/>
      <c r="E573" s="198"/>
      <c r="F573" s="199">
        <f t="shared" si="739"/>
        <v>0</v>
      </c>
      <c r="G573" s="199"/>
      <c r="H573" s="198"/>
      <c r="I573" s="198"/>
      <c r="J573" s="199">
        <f t="shared" si="744"/>
        <v>0</v>
      </c>
      <c r="K573" s="198"/>
      <c r="L573" s="198"/>
      <c r="M573" s="198"/>
      <c r="N573" s="198"/>
      <c r="O573" s="198"/>
      <c r="P573" s="198"/>
      <c r="Q573" s="198"/>
      <c r="R573" s="198"/>
      <c r="S573" s="198"/>
      <c r="T573" s="199">
        <f t="shared" si="747"/>
        <v>0</v>
      </c>
      <c r="U573" s="199">
        <f t="shared" si="745"/>
        <v>0</v>
      </c>
      <c r="V573" s="198"/>
      <c r="W573" s="199">
        <f t="shared" si="746"/>
        <v>0</v>
      </c>
      <c r="X573" s="198"/>
      <c r="Y573" s="198"/>
      <c r="AA573" s="292">
        <f t="shared" si="715"/>
        <v>0</v>
      </c>
    </row>
    <row r="574" spans="1:27" s="200" customFormat="1" hidden="1" x14ac:dyDescent="0.25">
      <c r="A574" s="195"/>
      <c r="B574" s="204">
        <v>4263</v>
      </c>
      <c r="C574" s="205" t="s">
        <v>105</v>
      </c>
      <c r="D574" s="198"/>
      <c r="E574" s="198"/>
      <c r="F574" s="199">
        <f t="shared" si="739"/>
        <v>0</v>
      </c>
      <c r="G574" s="199"/>
      <c r="H574" s="198"/>
      <c r="I574" s="198"/>
      <c r="J574" s="199">
        <f t="shared" si="744"/>
        <v>0</v>
      </c>
      <c r="K574" s="198"/>
      <c r="L574" s="198"/>
      <c r="M574" s="198"/>
      <c r="N574" s="198"/>
      <c r="O574" s="198"/>
      <c r="P574" s="198"/>
      <c r="Q574" s="198"/>
      <c r="R574" s="198"/>
      <c r="S574" s="198"/>
      <c r="T574" s="199">
        <f t="shared" si="747"/>
        <v>0</v>
      </c>
      <c r="U574" s="199">
        <f t="shared" si="745"/>
        <v>0</v>
      </c>
      <c r="V574" s="198"/>
      <c r="W574" s="199">
        <f t="shared" si="746"/>
        <v>0</v>
      </c>
      <c r="X574" s="198"/>
      <c r="Y574" s="198"/>
      <c r="AA574" s="292">
        <f t="shared" si="715"/>
        <v>0</v>
      </c>
    </row>
    <row r="575" spans="1:27" x14ac:dyDescent="0.25">
      <c r="J575" s="199">
        <f t="shared" si="744"/>
        <v>0</v>
      </c>
      <c r="T575" s="199">
        <f t="shared" si="747"/>
        <v>0</v>
      </c>
      <c r="U575" s="199">
        <f t="shared" si="745"/>
        <v>0</v>
      </c>
      <c r="W575" s="199">
        <f t="shared" si="746"/>
        <v>0</v>
      </c>
      <c r="AA575" s="292">
        <f t="shared" si="715"/>
        <v>0</v>
      </c>
    </row>
    <row r="576" spans="1:27" s="7" customFormat="1" hidden="1" x14ac:dyDescent="0.25">
      <c r="B576" s="6"/>
      <c r="C576" s="10" t="s">
        <v>597</v>
      </c>
      <c r="D576" s="4">
        <f>SUM(D577+D636)</f>
        <v>0</v>
      </c>
      <c r="E576" s="4">
        <f>SUM(E577+E636)</f>
        <v>0</v>
      </c>
      <c r="F576" s="199">
        <f t="shared" ref="F576:F579" si="763">SUM(H576:S576)</f>
        <v>0</v>
      </c>
      <c r="G576" s="4"/>
      <c r="H576" s="4">
        <f>SUM(H577+H636)</f>
        <v>0</v>
      </c>
      <c r="I576" s="4">
        <f>SUM(I577+I636)</f>
        <v>0</v>
      </c>
      <c r="J576" s="199">
        <f t="shared" si="744"/>
        <v>0</v>
      </c>
      <c r="K576" s="4">
        <f t="shared" ref="K576:S576" si="764">SUM(K577+K636)</f>
        <v>0</v>
      </c>
      <c r="L576" s="4">
        <f t="shared" si="764"/>
        <v>0</v>
      </c>
      <c r="M576" s="4">
        <f t="shared" si="764"/>
        <v>0</v>
      </c>
      <c r="N576" s="4">
        <f t="shared" si="764"/>
        <v>0</v>
      </c>
      <c r="O576" s="4">
        <f t="shared" si="764"/>
        <v>0</v>
      </c>
      <c r="P576" s="4">
        <f t="shared" si="764"/>
        <v>0</v>
      </c>
      <c r="Q576" s="4">
        <f t="shared" si="764"/>
        <v>0</v>
      </c>
      <c r="R576" s="4">
        <f t="shared" si="764"/>
        <v>0</v>
      </c>
      <c r="S576" s="4">
        <f t="shared" si="764"/>
        <v>0</v>
      </c>
      <c r="T576" s="199">
        <f t="shared" si="747"/>
        <v>0</v>
      </c>
      <c r="U576" s="199">
        <f t="shared" si="745"/>
        <v>0</v>
      </c>
      <c r="V576" s="4">
        <f>SUM(V577+V636)</f>
        <v>0</v>
      </c>
      <c r="W576" s="199">
        <f t="shared" si="746"/>
        <v>0</v>
      </c>
      <c r="X576" s="4"/>
      <c r="Y576" s="4"/>
      <c r="AA576" s="292">
        <f t="shared" si="715"/>
        <v>0</v>
      </c>
    </row>
    <row r="577" spans="1:27" s="7" customFormat="1" hidden="1" x14ac:dyDescent="0.25">
      <c r="B577" s="6">
        <v>3</v>
      </c>
      <c r="C577" s="7" t="s">
        <v>119</v>
      </c>
      <c r="D577" s="4">
        <f>SUM(D578+D592+D625)</f>
        <v>0</v>
      </c>
      <c r="E577" s="4">
        <f>SUM(E578+E592+E625)</f>
        <v>0</v>
      </c>
      <c r="F577" s="199">
        <f t="shared" si="763"/>
        <v>0</v>
      </c>
      <c r="G577" s="4"/>
      <c r="H577" s="4">
        <f>SUM(H578+H592+H625)</f>
        <v>0</v>
      </c>
      <c r="I577" s="4">
        <f>SUM(I578+I592+I625)</f>
        <v>0</v>
      </c>
      <c r="J577" s="199">
        <f t="shared" si="744"/>
        <v>0</v>
      </c>
      <c r="K577" s="4">
        <f t="shared" ref="K577:S577" si="765">SUM(K578+K592+K625)</f>
        <v>0</v>
      </c>
      <c r="L577" s="4">
        <f t="shared" si="765"/>
        <v>0</v>
      </c>
      <c r="M577" s="4">
        <f t="shared" si="765"/>
        <v>0</v>
      </c>
      <c r="N577" s="4">
        <f t="shared" si="765"/>
        <v>0</v>
      </c>
      <c r="O577" s="4">
        <f t="shared" si="765"/>
        <v>0</v>
      </c>
      <c r="P577" s="4">
        <f t="shared" si="765"/>
        <v>0</v>
      </c>
      <c r="Q577" s="4">
        <f t="shared" si="765"/>
        <v>0</v>
      </c>
      <c r="R577" s="4">
        <f t="shared" si="765"/>
        <v>0</v>
      </c>
      <c r="S577" s="4">
        <f t="shared" si="765"/>
        <v>0</v>
      </c>
      <c r="T577" s="199">
        <f t="shared" si="747"/>
        <v>0</v>
      </c>
      <c r="U577" s="199">
        <f t="shared" si="745"/>
        <v>0</v>
      </c>
      <c r="V577" s="4">
        <f>SUM(V578+V592+V625)</f>
        <v>0</v>
      </c>
      <c r="W577" s="199">
        <f t="shared" si="746"/>
        <v>0</v>
      </c>
      <c r="X577" s="4"/>
      <c r="Y577" s="4"/>
      <c r="AA577" s="292">
        <f t="shared" si="715"/>
        <v>0</v>
      </c>
    </row>
    <row r="578" spans="1:27" s="7" customFormat="1" hidden="1" x14ac:dyDescent="0.25">
      <c r="B578" s="6">
        <v>31</v>
      </c>
      <c r="D578" s="4">
        <f>SUM(D579+D584+D588)</f>
        <v>0</v>
      </c>
      <c r="E578" s="4">
        <f>SUM(E579+E584+E588)</f>
        <v>0</v>
      </c>
      <c r="F578" s="199">
        <f t="shared" si="763"/>
        <v>0</v>
      </c>
      <c r="G578" s="4"/>
      <c r="H578" s="4">
        <f>SUM(H579+H584+H588)</f>
        <v>0</v>
      </c>
      <c r="I578" s="4">
        <f>SUM(I579+I584+I588)</f>
        <v>0</v>
      </c>
      <c r="J578" s="199">
        <f t="shared" si="744"/>
        <v>0</v>
      </c>
      <c r="K578" s="4">
        <f>SUM(K579+K584+K588)</f>
        <v>0</v>
      </c>
      <c r="L578" s="4">
        <f>SUM(L579+L584+L588)</f>
        <v>0</v>
      </c>
      <c r="M578" s="4">
        <f>SUM(M579+M584+M586+M588)</f>
        <v>0</v>
      </c>
      <c r="N578" s="4">
        <f t="shared" ref="N578:S578" si="766">SUM(N579+N584+N588)</f>
        <v>0</v>
      </c>
      <c r="O578" s="4">
        <f t="shared" si="766"/>
        <v>0</v>
      </c>
      <c r="P578" s="4">
        <f t="shared" si="766"/>
        <v>0</v>
      </c>
      <c r="Q578" s="4">
        <f t="shared" si="766"/>
        <v>0</v>
      </c>
      <c r="R578" s="4">
        <f t="shared" si="766"/>
        <v>0</v>
      </c>
      <c r="S578" s="4">
        <f t="shared" si="766"/>
        <v>0</v>
      </c>
      <c r="T578" s="199">
        <f t="shared" si="747"/>
        <v>0</v>
      </c>
      <c r="U578" s="199">
        <f t="shared" si="745"/>
        <v>0</v>
      </c>
      <c r="V578" s="4">
        <f>SUM(V579+V584+V588)</f>
        <v>0</v>
      </c>
      <c r="W578" s="199">
        <f t="shared" si="746"/>
        <v>0</v>
      </c>
      <c r="X578" s="4"/>
      <c r="Y578" s="4"/>
      <c r="AA578" s="292">
        <f t="shared" si="715"/>
        <v>0</v>
      </c>
    </row>
    <row r="579" spans="1:27" s="7" customFormat="1" hidden="1" x14ac:dyDescent="0.25">
      <c r="B579" s="6">
        <v>311</v>
      </c>
      <c r="D579" s="4">
        <f t="shared" ref="D579:E579" si="767">SUM(D580+D581+D582+D583)</f>
        <v>0</v>
      </c>
      <c r="E579" s="4">
        <f t="shared" si="767"/>
        <v>0</v>
      </c>
      <c r="F579" s="199">
        <f t="shared" si="763"/>
        <v>0</v>
      </c>
      <c r="G579" s="4"/>
      <c r="H579" s="4">
        <f t="shared" ref="H579:I579" si="768">SUM(H580+H581+H582+H583)</f>
        <v>0</v>
      </c>
      <c r="I579" s="4">
        <f t="shared" si="768"/>
        <v>0</v>
      </c>
      <c r="J579" s="199">
        <f t="shared" si="744"/>
        <v>0</v>
      </c>
      <c r="K579" s="4">
        <f t="shared" ref="K579:S579" si="769">SUM(K580+K581+K582+K583)</f>
        <v>0</v>
      </c>
      <c r="L579" s="4">
        <f t="shared" si="769"/>
        <v>0</v>
      </c>
      <c r="M579" s="4">
        <f t="shared" si="769"/>
        <v>0</v>
      </c>
      <c r="N579" s="4">
        <f t="shared" si="769"/>
        <v>0</v>
      </c>
      <c r="O579" s="4">
        <f t="shared" si="769"/>
        <v>0</v>
      </c>
      <c r="P579" s="4">
        <f t="shared" si="769"/>
        <v>0</v>
      </c>
      <c r="Q579" s="4">
        <f t="shared" si="769"/>
        <v>0</v>
      </c>
      <c r="R579" s="4">
        <f t="shared" si="769"/>
        <v>0</v>
      </c>
      <c r="S579" s="4">
        <f t="shared" si="769"/>
        <v>0</v>
      </c>
      <c r="T579" s="199">
        <f t="shared" si="747"/>
        <v>0</v>
      </c>
      <c r="U579" s="199">
        <f t="shared" si="745"/>
        <v>0</v>
      </c>
      <c r="V579" s="4">
        <f t="shared" ref="V579" si="770">SUM(V580+V581+V582+V583)</f>
        <v>0</v>
      </c>
      <c r="W579" s="199">
        <f t="shared" si="746"/>
        <v>0</v>
      </c>
      <c r="X579" s="4"/>
      <c r="Y579" s="4"/>
      <c r="AA579" s="292">
        <f t="shared" si="715"/>
        <v>0</v>
      </c>
    </row>
    <row r="580" spans="1:27" s="200" customFormat="1" hidden="1" x14ac:dyDescent="0.25">
      <c r="A580" s="195"/>
      <c r="B580" s="196" t="s">
        <v>0</v>
      </c>
      <c r="C580" s="197" t="s">
        <v>1</v>
      </c>
      <c r="D580" s="198"/>
      <c r="E580" s="198"/>
      <c r="F580" s="199">
        <f t="shared" ref="F580" si="771">SUM(H580:S580)</f>
        <v>0</v>
      </c>
      <c r="G580" s="199"/>
      <c r="H580" s="198"/>
      <c r="I580" s="198"/>
      <c r="J580" s="199">
        <f t="shared" si="744"/>
        <v>0</v>
      </c>
      <c r="K580" s="198"/>
      <c r="L580" s="198"/>
      <c r="M580" s="198"/>
      <c r="N580" s="198"/>
      <c r="O580" s="198"/>
      <c r="P580" s="198"/>
      <c r="Q580" s="198"/>
      <c r="R580" s="198"/>
      <c r="S580" s="198"/>
      <c r="T580" s="199">
        <f t="shared" si="747"/>
        <v>0</v>
      </c>
      <c r="U580" s="199">
        <f t="shared" si="745"/>
        <v>0</v>
      </c>
      <c r="V580" s="198"/>
      <c r="W580" s="199">
        <f t="shared" si="746"/>
        <v>0</v>
      </c>
      <c r="X580" s="198"/>
      <c r="Y580" s="198"/>
      <c r="AA580" s="292">
        <f t="shared" si="715"/>
        <v>0</v>
      </c>
    </row>
    <row r="581" spans="1:27" s="200" customFormat="1" hidden="1" x14ac:dyDescent="0.25">
      <c r="A581" s="195"/>
      <c r="B581" s="196" t="s">
        <v>2</v>
      </c>
      <c r="C581" s="197" t="s">
        <v>3</v>
      </c>
      <c r="D581" s="198"/>
      <c r="E581" s="198"/>
      <c r="F581" s="199">
        <f t="shared" ref="F581:F637" si="772">SUM(H581:S581)</f>
        <v>0</v>
      </c>
      <c r="G581" s="199"/>
      <c r="H581" s="198"/>
      <c r="I581" s="198"/>
      <c r="J581" s="199">
        <f t="shared" si="744"/>
        <v>0</v>
      </c>
      <c r="K581" s="198"/>
      <c r="L581" s="198"/>
      <c r="M581" s="198"/>
      <c r="N581" s="198"/>
      <c r="O581" s="198"/>
      <c r="P581" s="198"/>
      <c r="Q581" s="198"/>
      <c r="R581" s="198"/>
      <c r="S581" s="198"/>
      <c r="T581" s="199">
        <f t="shared" si="747"/>
        <v>0</v>
      </c>
      <c r="U581" s="199">
        <f t="shared" si="745"/>
        <v>0</v>
      </c>
      <c r="V581" s="198"/>
      <c r="W581" s="199">
        <f t="shared" si="746"/>
        <v>0</v>
      </c>
      <c r="X581" s="198"/>
      <c r="Y581" s="198"/>
      <c r="AA581" s="292">
        <f t="shared" si="715"/>
        <v>0</v>
      </c>
    </row>
    <row r="582" spans="1:27" s="200" customFormat="1" hidden="1" x14ac:dyDescent="0.25">
      <c r="A582" s="195"/>
      <c r="B582" s="196" t="s">
        <v>4</v>
      </c>
      <c r="C582" s="197" t="s">
        <v>5</v>
      </c>
      <c r="D582" s="198"/>
      <c r="E582" s="198"/>
      <c r="F582" s="199">
        <f t="shared" si="772"/>
        <v>0</v>
      </c>
      <c r="G582" s="199"/>
      <c r="H582" s="198"/>
      <c r="I582" s="198"/>
      <c r="J582" s="199">
        <f t="shared" si="744"/>
        <v>0</v>
      </c>
      <c r="K582" s="198"/>
      <c r="L582" s="198"/>
      <c r="M582" s="198"/>
      <c r="N582" s="198"/>
      <c r="O582" s="198"/>
      <c r="P582" s="198"/>
      <c r="Q582" s="198"/>
      <c r="R582" s="198"/>
      <c r="S582" s="198"/>
      <c r="T582" s="199">
        <f t="shared" si="747"/>
        <v>0</v>
      </c>
      <c r="U582" s="199">
        <f t="shared" si="745"/>
        <v>0</v>
      </c>
      <c r="V582" s="198"/>
      <c r="W582" s="199">
        <f t="shared" si="746"/>
        <v>0</v>
      </c>
      <c r="X582" s="198"/>
      <c r="Y582" s="198"/>
      <c r="AA582" s="292">
        <f t="shared" si="715"/>
        <v>0</v>
      </c>
    </row>
    <row r="583" spans="1:27" s="200" customFormat="1" hidden="1" x14ac:dyDescent="0.25">
      <c r="A583" s="195"/>
      <c r="B583" s="196" t="s">
        <v>6</v>
      </c>
      <c r="C583" s="197" t="s">
        <v>7</v>
      </c>
      <c r="D583" s="198"/>
      <c r="E583" s="198"/>
      <c r="F583" s="199">
        <f t="shared" si="772"/>
        <v>0</v>
      </c>
      <c r="G583" s="199"/>
      <c r="H583" s="198"/>
      <c r="I583" s="198"/>
      <c r="J583" s="199">
        <f t="shared" si="744"/>
        <v>0</v>
      </c>
      <c r="K583" s="198"/>
      <c r="L583" s="198"/>
      <c r="M583" s="198"/>
      <c r="N583" s="198"/>
      <c r="O583" s="198"/>
      <c r="P583" s="198"/>
      <c r="Q583" s="198"/>
      <c r="R583" s="198"/>
      <c r="S583" s="198"/>
      <c r="T583" s="199">
        <f t="shared" si="747"/>
        <v>0</v>
      </c>
      <c r="U583" s="199">
        <f t="shared" si="745"/>
        <v>0</v>
      </c>
      <c r="V583" s="198"/>
      <c r="W583" s="199">
        <f t="shared" si="746"/>
        <v>0</v>
      </c>
      <c r="X583" s="198"/>
      <c r="Y583" s="198"/>
      <c r="AA583" s="292">
        <f t="shared" si="715"/>
        <v>0</v>
      </c>
    </row>
    <row r="584" spans="1:27" s="190" customFormat="1" hidden="1" x14ac:dyDescent="0.25">
      <c r="A584" s="187"/>
      <c r="B584" s="187">
        <v>312</v>
      </c>
      <c r="C584" s="188"/>
      <c r="D584" s="189">
        <f>SUM(D585)</f>
        <v>0</v>
      </c>
      <c r="E584" s="189">
        <f t="shared" ref="E584:V584" si="773">SUM(E585)</f>
        <v>0</v>
      </c>
      <c r="F584" s="199">
        <f t="shared" si="772"/>
        <v>0</v>
      </c>
      <c r="G584" s="189"/>
      <c r="H584" s="189">
        <f t="shared" si="773"/>
        <v>0</v>
      </c>
      <c r="I584" s="189">
        <f t="shared" si="773"/>
        <v>0</v>
      </c>
      <c r="J584" s="199">
        <f t="shared" si="744"/>
        <v>0</v>
      </c>
      <c r="K584" s="189">
        <f t="shared" si="773"/>
        <v>0</v>
      </c>
      <c r="L584" s="189">
        <f t="shared" si="773"/>
        <v>0</v>
      </c>
      <c r="M584" s="189">
        <f t="shared" si="773"/>
        <v>0</v>
      </c>
      <c r="N584" s="189">
        <f t="shared" si="773"/>
        <v>0</v>
      </c>
      <c r="O584" s="189">
        <f t="shared" si="773"/>
        <v>0</v>
      </c>
      <c r="P584" s="189">
        <f t="shared" si="773"/>
        <v>0</v>
      </c>
      <c r="Q584" s="189">
        <f t="shared" si="773"/>
        <v>0</v>
      </c>
      <c r="R584" s="189">
        <f t="shared" si="773"/>
        <v>0</v>
      </c>
      <c r="S584" s="189">
        <f t="shared" si="773"/>
        <v>0</v>
      </c>
      <c r="T584" s="199">
        <f t="shared" si="747"/>
        <v>0</v>
      </c>
      <c r="U584" s="199">
        <f t="shared" si="745"/>
        <v>0</v>
      </c>
      <c r="V584" s="189">
        <f t="shared" si="773"/>
        <v>0</v>
      </c>
      <c r="W584" s="199">
        <f t="shared" si="746"/>
        <v>0</v>
      </c>
      <c r="X584" s="189"/>
      <c r="Y584" s="189"/>
      <c r="AA584" s="292">
        <f t="shared" si="715"/>
        <v>0</v>
      </c>
    </row>
    <row r="585" spans="1:27" s="200" customFormat="1" hidden="1" x14ac:dyDescent="0.25">
      <c r="A585" s="195"/>
      <c r="B585" s="196" t="s">
        <v>8</v>
      </c>
      <c r="C585" s="197" t="s">
        <v>9</v>
      </c>
      <c r="D585" s="198"/>
      <c r="E585" s="198"/>
      <c r="F585" s="199">
        <f t="shared" si="772"/>
        <v>0</v>
      </c>
      <c r="G585" s="199"/>
      <c r="H585" s="198"/>
      <c r="I585" s="198"/>
      <c r="J585" s="199">
        <f t="shared" si="744"/>
        <v>0</v>
      </c>
      <c r="K585" s="198"/>
      <c r="L585" s="198"/>
      <c r="M585" s="198"/>
      <c r="N585" s="198"/>
      <c r="O585" s="198"/>
      <c r="P585" s="198"/>
      <c r="Q585" s="198"/>
      <c r="R585" s="198"/>
      <c r="S585" s="198"/>
      <c r="T585" s="199">
        <f t="shared" si="747"/>
        <v>0</v>
      </c>
      <c r="U585" s="199">
        <f t="shared" si="745"/>
        <v>0</v>
      </c>
      <c r="V585" s="198"/>
      <c r="W585" s="199">
        <f t="shared" si="746"/>
        <v>0</v>
      </c>
      <c r="X585" s="198"/>
      <c r="Y585" s="198"/>
      <c r="AA585" s="292">
        <f t="shared" si="715"/>
        <v>0</v>
      </c>
    </row>
    <row r="586" spans="1:27" s="190" customFormat="1" hidden="1" x14ac:dyDescent="0.25">
      <c r="A586" s="187"/>
      <c r="B586" s="187">
        <v>312</v>
      </c>
      <c r="C586" s="188"/>
      <c r="D586" s="189">
        <f>SUM(D587)</f>
        <v>0</v>
      </c>
      <c r="E586" s="189">
        <f t="shared" ref="E586:V586" si="774">SUM(E587)</f>
        <v>0</v>
      </c>
      <c r="F586" s="199">
        <f t="shared" si="772"/>
        <v>0</v>
      </c>
      <c r="G586" s="189"/>
      <c r="H586" s="189">
        <f t="shared" si="774"/>
        <v>0</v>
      </c>
      <c r="I586" s="189">
        <f t="shared" si="774"/>
        <v>0</v>
      </c>
      <c r="J586" s="199">
        <f t="shared" si="744"/>
        <v>0</v>
      </c>
      <c r="K586" s="189">
        <f t="shared" si="774"/>
        <v>0</v>
      </c>
      <c r="L586" s="189">
        <f t="shared" si="774"/>
        <v>0</v>
      </c>
      <c r="M586" s="189">
        <f t="shared" si="774"/>
        <v>0</v>
      </c>
      <c r="N586" s="189">
        <f t="shared" si="774"/>
        <v>0</v>
      </c>
      <c r="O586" s="189">
        <f t="shared" si="774"/>
        <v>0</v>
      </c>
      <c r="P586" s="189">
        <f t="shared" si="774"/>
        <v>0</v>
      </c>
      <c r="Q586" s="189">
        <f t="shared" si="774"/>
        <v>0</v>
      </c>
      <c r="R586" s="189">
        <f t="shared" si="774"/>
        <v>0</v>
      </c>
      <c r="S586" s="189">
        <f t="shared" si="774"/>
        <v>0</v>
      </c>
      <c r="T586" s="199">
        <f t="shared" si="747"/>
        <v>0</v>
      </c>
      <c r="U586" s="199">
        <f t="shared" si="745"/>
        <v>0</v>
      </c>
      <c r="V586" s="189">
        <f t="shared" si="774"/>
        <v>0</v>
      </c>
      <c r="W586" s="199">
        <f t="shared" si="746"/>
        <v>0</v>
      </c>
      <c r="X586" s="189">
        <f t="shared" ref="X586:Y586" si="775">SUM(X587)</f>
        <v>0</v>
      </c>
      <c r="Y586" s="189">
        <f t="shared" si="775"/>
        <v>0</v>
      </c>
      <c r="AA586" s="292">
        <f t="shared" si="715"/>
        <v>0</v>
      </c>
    </row>
    <row r="587" spans="1:27" s="200" customFormat="1" hidden="1" x14ac:dyDescent="0.25">
      <c r="A587" s="195"/>
      <c r="B587" s="196" t="s">
        <v>8</v>
      </c>
      <c r="C587" s="197" t="s">
        <v>9</v>
      </c>
      <c r="D587" s="198"/>
      <c r="E587" s="198"/>
      <c r="F587" s="199">
        <f t="shared" si="772"/>
        <v>0</v>
      </c>
      <c r="G587" s="199"/>
      <c r="H587" s="198"/>
      <c r="I587" s="198"/>
      <c r="J587" s="199">
        <f t="shared" si="744"/>
        <v>0</v>
      </c>
      <c r="K587" s="198"/>
      <c r="L587" s="198"/>
      <c r="M587" s="198"/>
      <c r="N587" s="198"/>
      <c r="O587" s="198"/>
      <c r="P587" s="198"/>
      <c r="Q587" s="198"/>
      <c r="R587" s="198"/>
      <c r="S587" s="198"/>
      <c r="T587" s="199">
        <f t="shared" si="747"/>
        <v>0</v>
      </c>
      <c r="U587" s="199">
        <f t="shared" si="745"/>
        <v>0</v>
      </c>
      <c r="V587" s="198"/>
      <c r="W587" s="199">
        <f t="shared" si="746"/>
        <v>0</v>
      </c>
      <c r="X587" s="198"/>
      <c r="Y587" s="198"/>
      <c r="AA587" s="292">
        <f t="shared" si="715"/>
        <v>0</v>
      </c>
    </row>
    <row r="588" spans="1:27" s="190" customFormat="1" hidden="1" x14ac:dyDescent="0.25">
      <c r="A588" s="187"/>
      <c r="B588" s="187">
        <v>313</v>
      </c>
      <c r="C588" s="188"/>
      <c r="D588" s="189">
        <f t="shared" ref="D588:E588" si="776">SUM(D589+D590+D591)</f>
        <v>0</v>
      </c>
      <c r="E588" s="189">
        <f t="shared" si="776"/>
        <v>0</v>
      </c>
      <c r="F588" s="199">
        <f t="shared" si="772"/>
        <v>0</v>
      </c>
      <c r="G588" s="189"/>
      <c r="H588" s="189">
        <f t="shared" ref="H588:I588" si="777">SUM(H589+H590+H591)</f>
        <v>0</v>
      </c>
      <c r="I588" s="189">
        <f t="shared" si="777"/>
        <v>0</v>
      </c>
      <c r="J588" s="199">
        <f t="shared" si="744"/>
        <v>0</v>
      </c>
      <c r="K588" s="189">
        <f t="shared" ref="K588:S588" si="778">SUM(K589+K590+K591)</f>
        <v>0</v>
      </c>
      <c r="L588" s="189">
        <f t="shared" si="778"/>
        <v>0</v>
      </c>
      <c r="M588" s="189">
        <f t="shared" si="778"/>
        <v>0</v>
      </c>
      <c r="N588" s="189">
        <f t="shared" si="778"/>
        <v>0</v>
      </c>
      <c r="O588" s="189">
        <f t="shared" si="778"/>
        <v>0</v>
      </c>
      <c r="P588" s="189">
        <f t="shared" si="778"/>
        <v>0</v>
      </c>
      <c r="Q588" s="189">
        <f t="shared" si="778"/>
        <v>0</v>
      </c>
      <c r="R588" s="189">
        <f t="shared" si="778"/>
        <v>0</v>
      </c>
      <c r="S588" s="189">
        <f t="shared" si="778"/>
        <v>0</v>
      </c>
      <c r="T588" s="199">
        <f t="shared" si="747"/>
        <v>0</v>
      </c>
      <c r="U588" s="199">
        <f t="shared" si="745"/>
        <v>0</v>
      </c>
      <c r="V588" s="189">
        <f t="shared" ref="V588" si="779">SUM(V589+V590+V591)</f>
        <v>0</v>
      </c>
      <c r="W588" s="199">
        <f t="shared" si="746"/>
        <v>0</v>
      </c>
      <c r="X588" s="189"/>
      <c r="Y588" s="189"/>
      <c r="AA588" s="292">
        <f t="shared" si="715"/>
        <v>0</v>
      </c>
    </row>
    <row r="589" spans="1:27" s="200" customFormat="1" hidden="1" x14ac:dyDescent="0.25">
      <c r="A589" s="195"/>
      <c r="B589" s="196" t="s">
        <v>10</v>
      </c>
      <c r="C589" s="197" t="s">
        <v>11</v>
      </c>
      <c r="D589" s="198"/>
      <c r="E589" s="198"/>
      <c r="F589" s="199">
        <f t="shared" si="772"/>
        <v>0</v>
      </c>
      <c r="G589" s="199"/>
      <c r="H589" s="198"/>
      <c r="I589" s="198"/>
      <c r="J589" s="199">
        <f t="shared" si="744"/>
        <v>0</v>
      </c>
      <c r="K589" s="198"/>
      <c r="L589" s="198"/>
      <c r="M589" s="198"/>
      <c r="N589" s="198"/>
      <c r="O589" s="198"/>
      <c r="P589" s="198"/>
      <c r="Q589" s="198"/>
      <c r="R589" s="198"/>
      <c r="S589" s="198"/>
      <c r="T589" s="199">
        <f t="shared" si="747"/>
        <v>0</v>
      </c>
      <c r="U589" s="199">
        <f t="shared" si="745"/>
        <v>0</v>
      </c>
      <c r="V589" s="198"/>
      <c r="W589" s="199">
        <f t="shared" si="746"/>
        <v>0</v>
      </c>
      <c r="X589" s="198"/>
      <c r="Y589" s="198"/>
      <c r="AA589" s="292">
        <f t="shared" si="715"/>
        <v>0</v>
      </c>
    </row>
    <row r="590" spans="1:27" s="200" customFormat="1" hidden="1" x14ac:dyDescent="0.25">
      <c r="A590" s="195"/>
      <c r="B590" s="196" t="s">
        <v>12</v>
      </c>
      <c r="C590" s="197" t="s">
        <v>13</v>
      </c>
      <c r="D590" s="198"/>
      <c r="E590" s="198"/>
      <c r="F590" s="199">
        <f t="shared" si="772"/>
        <v>0</v>
      </c>
      <c r="G590" s="199"/>
      <c r="H590" s="198"/>
      <c r="I590" s="198"/>
      <c r="J590" s="199">
        <f t="shared" si="744"/>
        <v>0</v>
      </c>
      <c r="K590" s="198"/>
      <c r="L590" s="198"/>
      <c r="M590" s="198"/>
      <c r="N590" s="198"/>
      <c r="O590" s="198"/>
      <c r="P590" s="198"/>
      <c r="Q590" s="198"/>
      <c r="R590" s="198"/>
      <c r="S590" s="198"/>
      <c r="T590" s="199">
        <f t="shared" si="747"/>
        <v>0</v>
      </c>
      <c r="U590" s="199">
        <f t="shared" si="745"/>
        <v>0</v>
      </c>
      <c r="V590" s="198"/>
      <c r="W590" s="199">
        <f t="shared" si="746"/>
        <v>0</v>
      </c>
      <c r="X590" s="198"/>
      <c r="Y590" s="198"/>
      <c r="AA590" s="292">
        <f t="shared" si="715"/>
        <v>0</v>
      </c>
    </row>
    <row r="591" spans="1:27" s="200" customFormat="1" ht="12.75" hidden="1" customHeight="1" x14ac:dyDescent="0.25">
      <c r="A591" s="195"/>
      <c r="B591" s="196" t="s">
        <v>14</v>
      </c>
      <c r="C591" s="197" t="s">
        <v>15</v>
      </c>
      <c r="D591" s="198"/>
      <c r="E591" s="198"/>
      <c r="F591" s="199">
        <f t="shared" si="772"/>
        <v>0</v>
      </c>
      <c r="G591" s="199"/>
      <c r="H591" s="198"/>
      <c r="I591" s="198"/>
      <c r="J591" s="199">
        <f t="shared" si="744"/>
        <v>0</v>
      </c>
      <c r="K591" s="198"/>
      <c r="L591" s="198"/>
      <c r="M591" s="198"/>
      <c r="N591" s="198"/>
      <c r="O591" s="198"/>
      <c r="P591" s="198"/>
      <c r="Q591" s="198"/>
      <c r="R591" s="198"/>
      <c r="S591" s="198"/>
      <c r="T591" s="199">
        <f t="shared" si="747"/>
        <v>0</v>
      </c>
      <c r="U591" s="199">
        <f t="shared" si="745"/>
        <v>0</v>
      </c>
      <c r="V591" s="198"/>
      <c r="W591" s="199">
        <f t="shared" si="746"/>
        <v>0</v>
      </c>
      <c r="X591" s="198"/>
      <c r="Y591" s="198"/>
      <c r="AA591" s="292">
        <f t="shared" si="715"/>
        <v>0</v>
      </c>
    </row>
    <row r="592" spans="1:27" s="190" customFormat="1" ht="12.75" hidden="1" customHeight="1" x14ac:dyDescent="0.25">
      <c r="A592" s="187"/>
      <c r="B592" s="187">
        <v>32</v>
      </c>
      <c r="C592" s="188"/>
      <c r="D592" s="189">
        <f t="shared" ref="D592:E592" si="780">SUM(D593+D598+D605+D615+D617)</f>
        <v>0</v>
      </c>
      <c r="E592" s="189">
        <f t="shared" si="780"/>
        <v>0</v>
      </c>
      <c r="F592" s="199">
        <f t="shared" si="772"/>
        <v>0</v>
      </c>
      <c r="G592" s="189"/>
      <c r="H592" s="189">
        <f t="shared" ref="H592:I592" si="781">SUM(H593+H598+H605+H615+H617)</f>
        <v>0</v>
      </c>
      <c r="I592" s="189">
        <f t="shared" si="781"/>
        <v>0</v>
      </c>
      <c r="J592" s="199">
        <f t="shared" si="744"/>
        <v>0</v>
      </c>
      <c r="K592" s="189">
        <f t="shared" ref="K592:S592" si="782">SUM(K593+K598+K605+K615+K617)</f>
        <v>0</v>
      </c>
      <c r="L592" s="189">
        <f t="shared" si="782"/>
        <v>0</v>
      </c>
      <c r="M592" s="189">
        <f t="shared" si="782"/>
        <v>0</v>
      </c>
      <c r="N592" s="189">
        <f t="shared" si="782"/>
        <v>0</v>
      </c>
      <c r="O592" s="189">
        <f t="shared" si="782"/>
        <v>0</v>
      </c>
      <c r="P592" s="189">
        <f t="shared" si="782"/>
        <v>0</v>
      </c>
      <c r="Q592" s="189">
        <f t="shared" si="782"/>
        <v>0</v>
      </c>
      <c r="R592" s="189">
        <f t="shared" si="782"/>
        <v>0</v>
      </c>
      <c r="S592" s="189">
        <f t="shared" si="782"/>
        <v>0</v>
      </c>
      <c r="T592" s="199">
        <f t="shared" si="747"/>
        <v>0</v>
      </c>
      <c r="U592" s="199">
        <f t="shared" si="745"/>
        <v>0</v>
      </c>
      <c r="V592" s="189">
        <f t="shared" ref="V592" si="783">SUM(V593+V598+V605+V615+V617)</f>
        <v>0</v>
      </c>
      <c r="W592" s="199">
        <f t="shared" si="746"/>
        <v>0</v>
      </c>
      <c r="X592" s="189"/>
      <c r="Y592" s="189"/>
      <c r="AA592" s="292">
        <f t="shared" si="715"/>
        <v>0</v>
      </c>
    </row>
    <row r="593" spans="1:27" s="190" customFormat="1" ht="12.75" hidden="1" customHeight="1" x14ac:dyDescent="0.25">
      <c r="A593" s="187"/>
      <c r="B593" s="187">
        <v>321</v>
      </c>
      <c r="C593" s="188"/>
      <c r="D593" s="189">
        <f t="shared" ref="D593:E593" si="784">SUM(D594+D595+D596+D597)</f>
        <v>0</v>
      </c>
      <c r="E593" s="189">
        <f t="shared" si="784"/>
        <v>0</v>
      </c>
      <c r="F593" s="199">
        <f t="shared" si="772"/>
        <v>0</v>
      </c>
      <c r="G593" s="189"/>
      <c r="H593" s="189">
        <f t="shared" ref="H593:I593" si="785">SUM(H594+H595+H596+H597)</f>
        <v>0</v>
      </c>
      <c r="I593" s="189">
        <f t="shared" si="785"/>
        <v>0</v>
      </c>
      <c r="J593" s="199">
        <f t="shared" si="744"/>
        <v>0</v>
      </c>
      <c r="K593" s="189">
        <f t="shared" ref="K593:S593" si="786">SUM(K594+K595+K596+K597)</f>
        <v>0</v>
      </c>
      <c r="L593" s="189">
        <f t="shared" si="786"/>
        <v>0</v>
      </c>
      <c r="M593" s="189">
        <f t="shared" si="786"/>
        <v>0</v>
      </c>
      <c r="N593" s="189">
        <f t="shared" si="786"/>
        <v>0</v>
      </c>
      <c r="O593" s="189">
        <f t="shared" si="786"/>
        <v>0</v>
      </c>
      <c r="P593" s="189">
        <f t="shared" si="786"/>
        <v>0</v>
      </c>
      <c r="Q593" s="189">
        <f t="shared" si="786"/>
        <v>0</v>
      </c>
      <c r="R593" s="189">
        <f t="shared" si="786"/>
        <v>0</v>
      </c>
      <c r="S593" s="189">
        <f t="shared" si="786"/>
        <v>0</v>
      </c>
      <c r="T593" s="199">
        <f t="shared" si="747"/>
        <v>0</v>
      </c>
      <c r="U593" s="199">
        <f t="shared" si="745"/>
        <v>0</v>
      </c>
      <c r="V593" s="189">
        <f t="shared" ref="V593" si="787">SUM(V594+V595+V596+V597)</f>
        <v>0</v>
      </c>
      <c r="W593" s="199">
        <f t="shared" si="746"/>
        <v>0</v>
      </c>
      <c r="X593" s="189"/>
      <c r="Y593" s="189"/>
      <c r="AA593" s="292">
        <f t="shared" si="715"/>
        <v>0</v>
      </c>
    </row>
    <row r="594" spans="1:27" s="200" customFormat="1" hidden="1" x14ac:dyDescent="0.25">
      <c r="A594" s="195"/>
      <c r="B594" s="196" t="s">
        <v>16</v>
      </c>
      <c r="C594" s="197" t="s">
        <v>17</v>
      </c>
      <c r="D594" s="198"/>
      <c r="E594" s="198"/>
      <c r="F594" s="199">
        <f t="shared" si="772"/>
        <v>0</v>
      </c>
      <c r="G594" s="199"/>
      <c r="H594" s="198"/>
      <c r="I594" s="198"/>
      <c r="J594" s="199">
        <f t="shared" si="744"/>
        <v>0</v>
      </c>
      <c r="K594" s="198"/>
      <c r="L594" s="198"/>
      <c r="M594" s="198"/>
      <c r="N594" s="198"/>
      <c r="O594" s="198"/>
      <c r="P594" s="198"/>
      <c r="Q594" s="198"/>
      <c r="R594" s="198"/>
      <c r="S594" s="198"/>
      <c r="T594" s="199">
        <f t="shared" si="747"/>
        <v>0</v>
      </c>
      <c r="U594" s="199">
        <f t="shared" si="745"/>
        <v>0</v>
      </c>
      <c r="V594" s="198"/>
      <c r="W594" s="199">
        <f t="shared" si="746"/>
        <v>0</v>
      </c>
      <c r="X594" s="198"/>
      <c r="Y594" s="198"/>
      <c r="AA594" s="292">
        <f t="shared" ref="AA594:AA676" si="788">SUM(H594+T594)</f>
        <v>0</v>
      </c>
    </row>
    <row r="595" spans="1:27" s="200" customFormat="1" hidden="1" x14ac:dyDescent="0.25">
      <c r="A595" s="195"/>
      <c r="B595" s="196" t="s">
        <v>18</v>
      </c>
      <c r="C595" s="197" t="s">
        <v>19</v>
      </c>
      <c r="D595" s="198"/>
      <c r="E595" s="198"/>
      <c r="F595" s="199">
        <f t="shared" si="772"/>
        <v>0</v>
      </c>
      <c r="G595" s="199"/>
      <c r="H595" s="198"/>
      <c r="I595" s="198"/>
      <c r="J595" s="199">
        <f t="shared" si="744"/>
        <v>0</v>
      </c>
      <c r="K595" s="198"/>
      <c r="L595" s="198"/>
      <c r="M595" s="198"/>
      <c r="N595" s="198"/>
      <c r="O595" s="198"/>
      <c r="P595" s="198"/>
      <c r="Q595" s="198"/>
      <c r="R595" s="198"/>
      <c r="S595" s="198"/>
      <c r="T595" s="199">
        <f t="shared" si="747"/>
        <v>0</v>
      </c>
      <c r="U595" s="199">
        <f t="shared" si="745"/>
        <v>0</v>
      </c>
      <c r="V595" s="198"/>
      <c r="W595" s="199">
        <f t="shared" si="746"/>
        <v>0</v>
      </c>
      <c r="X595" s="198"/>
      <c r="Y595" s="198"/>
      <c r="AA595" s="292">
        <f t="shared" si="788"/>
        <v>0</v>
      </c>
    </row>
    <row r="596" spans="1:27" s="200" customFormat="1" hidden="1" x14ac:dyDescent="0.25">
      <c r="A596" s="195"/>
      <c r="B596" s="196" t="s">
        <v>20</v>
      </c>
      <c r="C596" s="197" t="s">
        <v>21</v>
      </c>
      <c r="D596" s="198"/>
      <c r="E596" s="198"/>
      <c r="F596" s="199">
        <f t="shared" si="772"/>
        <v>0</v>
      </c>
      <c r="G596" s="199"/>
      <c r="H596" s="198"/>
      <c r="I596" s="198"/>
      <c r="J596" s="199">
        <f t="shared" si="744"/>
        <v>0</v>
      </c>
      <c r="K596" s="198"/>
      <c r="L596" s="198"/>
      <c r="M596" s="198"/>
      <c r="N596" s="198"/>
      <c r="O596" s="198"/>
      <c r="P596" s="198"/>
      <c r="Q596" s="198"/>
      <c r="R596" s="198"/>
      <c r="S596" s="198"/>
      <c r="T596" s="199">
        <f t="shared" si="747"/>
        <v>0</v>
      </c>
      <c r="U596" s="199">
        <f t="shared" si="745"/>
        <v>0</v>
      </c>
      <c r="V596" s="198"/>
      <c r="W596" s="199">
        <f t="shared" si="746"/>
        <v>0</v>
      </c>
      <c r="X596" s="198"/>
      <c r="Y596" s="198"/>
      <c r="AA596" s="292">
        <f t="shared" si="788"/>
        <v>0</v>
      </c>
    </row>
    <row r="597" spans="1:27" s="200" customFormat="1" hidden="1" x14ac:dyDescent="0.25">
      <c r="A597" s="195"/>
      <c r="B597" s="195">
        <v>3214</v>
      </c>
      <c r="C597" s="197" t="s">
        <v>22</v>
      </c>
      <c r="D597" s="198"/>
      <c r="E597" s="198"/>
      <c r="F597" s="199">
        <f t="shared" si="772"/>
        <v>0</v>
      </c>
      <c r="G597" s="199"/>
      <c r="H597" s="198"/>
      <c r="I597" s="198"/>
      <c r="J597" s="199">
        <f t="shared" si="744"/>
        <v>0</v>
      </c>
      <c r="K597" s="198"/>
      <c r="L597" s="198"/>
      <c r="M597" s="198"/>
      <c r="N597" s="198"/>
      <c r="O597" s="198"/>
      <c r="P597" s="198"/>
      <c r="Q597" s="198"/>
      <c r="R597" s="198"/>
      <c r="S597" s="198"/>
      <c r="T597" s="199">
        <f t="shared" si="747"/>
        <v>0</v>
      </c>
      <c r="U597" s="199">
        <f t="shared" si="745"/>
        <v>0</v>
      </c>
      <c r="V597" s="198"/>
      <c r="W597" s="199">
        <f t="shared" si="746"/>
        <v>0</v>
      </c>
      <c r="X597" s="198"/>
      <c r="Y597" s="198"/>
      <c r="AA597" s="292">
        <f t="shared" si="788"/>
        <v>0</v>
      </c>
    </row>
    <row r="598" spans="1:27" s="190" customFormat="1" hidden="1" x14ac:dyDescent="0.25">
      <c r="A598" s="187"/>
      <c r="B598" s="187">
        <v>322</v>
      </c>
      <c r="C598" s="188"/>
      <c r="D598" s="189">
        <f t="shared" ref="D598:E598" si="789">SUM(D599+D600+D601+D602+D603+D604)</f>
        <v>0</v>
      </c>
      <c r="E598" s="189">
        <f t="shared" si="789"/>
        <v>0</v>
      </c>
      <c r="F598" s="199">
        <f t="shared" si="772"/>
        <v>0</v>
      </c>
      <c r="G598" s="189"/>
      <c r="H598" s="189">
        <f t="shared" ref="H598:I598" si="790">SUM(H599+H600+H601+H602+H603+H604)</f>
        <v>0</v>
      </c>
      <c r="I598" s="189">
        <f t="shared" si="790"/>
        <v>0</v>
      </c>
      <c r="J598" s="199">
        <f t="shared" si="744"/>
        <v>0</v>
      </c>
      <c r="K598" s="189">
        <f t="shared" ref="K598:S598" si="791">SUM(K599+K600+K601+K602+K603+K604)</f>
        <v>0</v>
      </c>
      <c r="L598" s="189">
        <f t="shared" si="791"/>
        <v>0</v>
      </c>
      <c r="M598" s="189">
        <f t="shared" si="791"/>
        <v>0</v>
      </c>
      <c r="N598" s="189">
        <f t="shared" si="791"/>
        <v>0</v>
      </c>
      <c r="O598" s="189">
        <f t="shared" si="791"/>
        <v>0</v>
      </c>
      <c r="P598" s="189">
        <f t="shared" si="791"/>
        <v>0</v>
      </c>
      <c r="Q598" s="189">
        <f t="shared" si="791"/>
        <v>0</v>
      </c>
      <c r="R598" s="189">
        <f t="shared" si="791"/>
        <v>0</v>
      </c>
      <c r="S598" s="189">
        <f t="shared" si="791"/>
        <v>0</v>
      </c>
      <c r="T598" s="199">
        <f t="shared" si="747"/>
        <v>0</v>
      </c>
      <c r="U598" s="199">
        <f t="shared" si="745"/>
        <v>0</v>
      </c>
      <c r="V598" s="189">
        <f t="shared" ref="V598" si="792">SUM(V599+V600+V601+V602+V603+V604)</f>
        <v>0</v>
      </c>
      <c r="W598" s="199">
        <f t="shared" si="746"/>
        <v>0</v>
      </c>
      <c r="X598" s="189"/>
      <c r="Y598" s="189"/>
      <c r="AA598" s="292">
        <f t="shared" si="788"/>
        <v>0</v>
      </c>
    </row>
    <row r="599" spans="1:27" s="200" customFormat="1" hidden="1" x14ac:dyDescent="0.25">
      <c r="A599" s="195"/>
      <c r="B599" s="196" t="s">
        <v>23</v>
      </c>
      <c r="C599" s="197" t="s">
        <v>24</v>
      </c>
      <c r="D599" s="198"/>
      <c r="E599" s="198"/>
      <c r="F599" s="199">
        <f t="shared" si="772"/>
        <v>0</v>
      </c>
      <c r="G599" s="199"/>
      <c r="H599" s="198"/>
      <c r="I599" s="198"/>
      <c r="J599" s="199">
        <f t="shared" si="744"/>
        <v>0</v>
      </c>
      <c r="K599" s="198"/>
      <c r="L599" s="198"/>
      <c r="M599" s="198"/>
      <c r="N599" s="198"/>
      <c r="O599" s="198"/>
      <c r="P599" s="198"/>
      <c r="Q599" s="198"/>
      <c r="R599" s="198"/>
      <c r="S599" s="198"/>
      <c r="T599" s="199">
        <f t="shared" si="747"/>
        <v>0</v>
      </c>
      <c r="U599" s="199">
        <f t="shared" si="745"/>
        <v>0</v>
      </c>
      <c r="V599" s="198"/>
      <c r="W599" s="199">
        <f t="shared" si="746"/>
        <v>0</v>
      </c>
      <c r="X599" s="198"/>
      <c r="Y599" s="198"/>
      <c r="AA599" s="292">
        <f t="shared" si="788"/>
        <v>0</v>
      </c>
    </row>
    <row r="600" spans="1:27" s="200" customFormat="1" hidden="1" x14ac:dyDescent="0.25">
      <c r="A600" s="195"/>
      <c r="B600" s="196" t="s">
        <v>25</v>
      </c>
      <c r="C600" s="197" t="s">
        <v>26</v>
      </c>
      <c r="D600" s="198"/>
      <c r="E600" s="198"/>
      <c r="F600" s="199">
        <f t="shared" si="772"/>
        <v>0</v>
      </c>
      <c r="G600" s="199"/>
      <c r="H600" s="198"/>
      <c r="I600" s="198"/>
      <c r="J600" s="199">
        <f t="shared" si="744"/>
        <v>0</v>
      </c>
      <c r="K600" s="198"/>
      <c r="L600" s="198"/>
      <c r="M600" s="198"/>
      <c r="N600" s="198"/>
      <c r="O600" s="198"/>
      <c r="P600" s="198"/>
      <c r="Q600" s="198"/>
      <c r="R600" s="198"/>
      <c r="S600" s="198"/>
      <c r="T600" s="199">
        <f t="shared" si="747"/>
        <v>0</v>
      </c>
      <c r="U600" s="199">
        <f t="shared" si="745"/>
        <v>0</v>
      </c>
      <c r="V600" s="198"/>
      <c r="W600" s="199">
        <f t="shared" si="746"/>
        <v>0</v>
      </c>
      <c r="X600" s="198"/>
      <c r="Y600" s="198"/>
      <c r="AA600" s="292">
        <f t="shared" si="788"/>
        <v>0</v>
      </c>
    </row>
    <row r="601" spans="1:27" s="200" customFormat="1" hidden="1" x14ac:dyDescent="0.25">
      <c r="A601" s="195"/>
      <c r="B601" s="196" t="s">
        <v>27</v>
      </c>
      <c r="C601" s="197" t="s">
        <v>28</v>
      </c>
      <c r="D601" s="198"/>
      <c r="E601" s="198"/>
      <c r="F601" s="199">
        <f t="shared" si="772"/>
        <v>0</v>
      </c>
      <c r="G601" s="199"/>
      <c r="H601" s="198"/>
      <c r="I601" s="198"/>
      <c r="J601" s="199">
        <f t="shared" si="744"/>
        <v>0</v>
      </c>
      <c r="K601" s="198"/>
      <c r="L601" s="198"/>
      <c r="M601" s="198"/>
      <c r="N601" s="198"/>
      <c r="O601" s="198"/>
      <c r="P601" s="198"/>
      <c r="Q601" s="198"/>
      <c r="R601" s="198"/>
      <c r="S601" s="198"/>
      <c r="T601" s="199">
        <f t="shared" si="747"/>
        <v>0</v>
      </c>
      <c r="U601" s="199">
        <f t="shared" si="745"/>
        <v>0</v>
      </c>
      <c r="V601" s="198"/>
      <c r="W601" s="199">
        <f t="shared" si="746"/>
        <v>0</v>
      </c>
      <c r="X601" s="198"/>
      <c r="Y601" s="198"/>
      <c r="AA601" s="292">
        <f t="shared" si="788"/>
        <v>0</v>
      </c>
    </row>
    <row r="602" spans="1:27" s="200" customFormat="1" hidden="1" x14ac:dyDescent="0.25">
      <c r="A602" s="195"/>
      <c r="B602" s="196" t="s">
        <v>29</v>
      </c>
      <c r="C602" s="197" t="s">
        <v>30</v>
      </c>
      <c r="D602" s="198"/>
      <c r="E602" s="198"/>
      <c r="F602" s="199">
        <f t="shared" si="772"/>
        <v>0</v>
      </c>
      <c r="G602" s="199"/>
      <c r="H602" s="198"/>
      <c r="I602" s="198"/>
      <c r="J602" s="199">
        <f t="shared" si="744"/>
        <v>0</v>
      </c>
      <c r="K602" s="198"/>
      <c r="L602" s="198"/>
      <c r="M602" s="198"/>
      <c r="N602" s="198"/>
      <c r="O602" s="198"/>
      <c r="P602" s="198"/>
      <c r="Q602" s="198"/>
      <c r="R602" s="198"/>
      <c r="S602" s="198"/>
      <c r="T602" s="199">
        <f t="shared" si="747"/>
        <v>0</v>
      </c>
      <c r="U602" s="199">
        <f t="shared" si="745"/>
        <v>0</v>
      </c>
      <c r="V602" s="198"/>
      <c r="W602" s="199">
        <f t="shared" si="746"/>
        <v>0</v>
      </c>
      <c r="X602" s="198"/>
      <c r="Y602" s="198"/>
      <c r="AA602" s="292">
        <f t="shared" si="788"/>
        <v>0</v>
      </c>
    </row>
    <row r="603" spans="1:27" s="200" customFormat="1" hidden="1" x14ac:dyDescent="0.25">
      <c r="A603" s="195"/>
      <c r="B603" s="196" t="s">
        <v>31</v>
      </c>
      <c r="C603" s="197" t="s">
        <v>32</v>
      </c>
      <c r="D603" s="198"/>
      <c r="E603" s="198"/>
      <c r="F603" s="199">
        <f t="shared" si="772"/>
        <v>0</v>
      </c>
      <c r="G603" s="199"/>
      <c r="H603" s="198"/>
      <c r="I603" s="198"/>
      <c r="J603" s="199">
        <f t="shared" si="744"/>
        <v>0</v>
      </c>
      <c r="K603" s="198"/>
      <c r="L603" s="198"/>
      <c r="M603" s="198"/>
      <c r="N603" s="198"/>
      <c r="O603" s="198"/>
      <c r="P603" s="198"/>
      <c r="Q603" s="198"/>
      <c r="R603" s="198"/>
      <c r="S603" s="198"/>
      <c r="T603" s="199">
        <f t="shared" si="747"/>
        <v>0</v>
      </c>
      <c r="U603" s="199">
        <f t="shared" si="745"/>
        <v>0</v>
      </c>
      <c r="V603" s="198"/>
      <c r="W603" s="199">
        <f t="shared" si="746"/>
        <v>0</v>
      </c>
      <c r="X603" s="198"/>
      <c r="Y603" s="198"/>
      <c r="AA603" s="292">
        <f t="shared" si="788"/>
        <v>0</v>
      </c>
    </row>
    <row r="604" spans="1:27" s="200" customFormat="1" hidden="1" x14ac:dyDescent="0.25">
      <c r="A604" s="195"/>
      <c r="B604" s="202" t="s">
        <v>33</v>
      </c>
      <c r="C604" s="197" t="s">
        <v>34</v>
      </c>
      <c r="D604" s="198"/>
      <c r="E604" s="198"/>
      <c r="F604" s="199">
        <f t="shared" si="772"/>
        <v>0</v>
      </c>
      <c r="G604" s="199"/>
      <c r="H604" s="198"/>
      <c r="I604" s="198"/>
      <c r="J604" s="199">
        <f t="shared" si="744"/>
        <v>0</v>
      </c>
      <c r="K604" s="198"/>
      <c r="L604" s="198"/>
      <c r="M604" s="198"/>
      <c r="N604" s="198"/>
      <c r="O604" s="198"/>
      <c r="P604" s="198"/>
      <c r="Q604" s="198"/>
      <c r="R604" s="198"/>
      <c r="S604" s="198"/>
      <c r="T604" s="199">
        <f t="shared" si="747"/>
        <v>0</v>
      </c>
      <c r="U604" s="199">
        <f t="shared" si="745"/>
        <v>0</v>
      </c>
      <c r="V604" s="198"/>
      <c r="W604" s="199">
        <f t="shared" si="746"/>
        <v>0</v>
      </c>
      <c r="X604" s="198"/>
      <c r="Y604" s="198"/>
      <c r="AA604" s="292">
        <f t="shared" si="788"/>
        <v>0</v>
      </c>
    </row>
    <row r="605" spans="1:27" s="190" customFormat="1" hidden="1" x14ac:dyDescent="0.25">
      <c r="A605" s="187"/>
      <c r="B605" s="187">
        <v>323</v>
      </c>
      <c r="C605" s="188"/>
      <c r="D605" s="189">
        <f t="shared" ref="D605:E605" si="793">SUM(D606+D607+D608+D609+D610+D611+D612+D613+D614)</f>
        <v>0</v>
      </c>
      <c r="E605" s="189">
        <f t="shared" si="793"/>
        <v>0</v>
      </c>
      <c r="F605" s="199">
        <f t="shared" si="772"/>
        <v>0</v>
      </c>
      <c r="G605" s="189"/>
      <c r="H605" s="189">
        <f t="shared" ref="H605:I605" si="794">SUM(H606+H607+H608+H609+H610+H611+H612+H613+H614)</f>
        <v>0</v>
      </c>
      <c r="I605" s="189">
        <f t="shared" si="794"/>
        <v>0</v>
      </c>
      <c r="J605" s="199">
        <f t="shared" si="744"/>
        <v>0</v>
      </c>
      <c r="K605" s="189">
        <f t="shared" ref="K605:S605" si="795">SUM(K606+K607+K608+K609+K610+K611+K612+K613+K614)</f>
        <v>0</v>
      </c>
      <c r="L605" s="189">
        <f t="shared" si="795"/>
        <v>0</v>
      </c>
      <c r="M605" s="189">
        <f t="shared" si="795"/>
        <v>0</v>
      </c>
      <c r="N605" s="189">
        <f t="shared" si="795"/>
        <v>0</v>
      </c>
      <c r="O605" s="189">
        <f t="shared" si="795"/>
        <v>0</v>
      </c>
      <c r="P605" s="189">
        <f t="shared" si="795"/>
        <v>0</v>
      </c>
      <c r="Q605" s="189">
        <f t="shared" si="795"/>
        <v>0</v>
      </c>
      <c r="R605" s="189">
        <f t="shared" si="795"/>
        <v>0</v>
      </c>
      <c r="S605" s="189">
        <f t="shared" si="795"/>
        <v>0</v>
      </c>
      <c r="T605" s="199">
        <f t="shared" si="747"/>
        <v>0</v>
      </c>
      <c r="U605" s="199">
        <f t="shared" si="745"/>
        <v>0</v>
      </c>
      <c r="V605" s="189">
        <f t="shared" ref="V605" si="796">SUM(V606+V607+V608+V609+V610+V611+V612+V613+V614)</f>
        <v>0</v>
      </c>
      <c r="W605" s="199">
        <f t="shared" si="746"/>
        <v>0</v>
      </c>
      <c r="X605" s="189"/>
      <c r="Y605" s="189"/>
      <c r="AA605" s="292">
        <f t="shared" si="788"/>
        <v>0</v>
      </c>
    </row>
    <row r="606" spans="1:27" s="200" customFormat="1" hidden="1" x14ac:dyDescent="0.25">
      <c r="A606" s="195"/>
      <c r="B606" s="196" t="s">
        <v>35</v>
      </c>
      <c r="C606" s="197" t="s">
        <v>36</v>
      </c>
      <c r="D606" s="198"/>
      <c r="E606" s="198"/>
      <c r="F606" s="199">
        <f t="shared" si="772"/>
        <v>0</v>
      </c>
      <c r="G606" s="199"/>
      <c r="H606" s="198"/>
      <c r="I606" s="198"/>
      <c r="J606" s="199">
        <f t="shared" si="744"/>
        <v>0</v>
      </c>
      <c r="K606" s="198"/>
      <c r="L606" s="198"/>
      <c r="M606" s="198"/>
      <c r="N606" s="198"/>
      <c r="O606" s="198"/>
      <c r="P606" s="198"/>
      <c r="Q606" s="198"/>
      <c r="R606" s="198"/>
      <c r="S606" s="198"/>
      <c r="T606" s="199">
        <f t="shared" si="747"/>
        <v>0</v>
      </c>
      <c r="U606" s="199">
        <f t="shared" si="745"/>
        <v>0</v>
      </c>
      <c r="V606" s="198"/>
      <c r="W606" s="199">
        <f t="shared" si="746"/>
        <v>0</v>
      </c>
      <c r="X606" s="198"/>
      <c r="Y606" s="198"/>
      <c r="AA606" s="292">
        <f t="shared" si="788"/>
        <v>0</v>
      </c>
    </row>
    <row r="607" spans="1:27" s="200" customFormat="1" hidden="1" x14ac:dyDescent="0.25">
      <c r="A607" s="195"/>
      <c r="B607" s="196" t="s">
        <v>37</v>
      </c>
      <c r="C607" s="197" t="s">
        <v>38</v>
      </c>
      <c r="D607" s="198"/>
      <c r="E607" s="198"/>
      <c r="F607" s="199">
        <f t="shared" si="772"/>
        <v>0</v>
      </c>
      <c r="G607" s="199"/>
      <c r="H607" s="198"/>
      <c r="I607" s="198"/>
      <c r="J607" s="199">
        <f t="shared" si="744"/>
        <v>0</v>
      </c>
      <c r="K607" s="198"/>
      <c r="L607" s="198"/>
      <c r="M607" s="198"/>
      <c r="N607" s="198"/>
      <c r="O607" s="198"/>
      <c r="P607" s="198"/>
      <c r="Q607" s="198"/>
      <c r="R607" s="198"/>
      <c r="S607" s="198"/>
      <c r="T607" s="199">
        <f t="shared" si="747"/>
        <v>0</v>
      </c>
      <c r="U607" s="199">
        <f t="shared" si="745"/>
        <v>0</v>
      </c>
      <c r="V607" s="198"/>
      <c r="W607" s="199">
        <f t="shared" si="746"/>
        <v>0</v>
      </c>
      <c r="X607" s="198"/>
      <c r="Y607" s="198"/>
      <c r="AA607" s="292">
        <f t="shared" si="788"/>
        <v>0</v>
      </c>
    </row>
    <row r="608" spans="1:27" s="200" customFormat="1" hidden="1" x14ac:dyDescent="0.25">
      <c r="A608" s="195"/>
      <c r="B608" s="196" t="s">
        <v>39</v>
      </c>
      <c r="C608" s="197" t="s">
        <v>40</v>
      </c>
      <c r="D608" s="198"/>
      <c r="E608" s="198"/>
      <c r="F608" s="199">
        <f t="shared" si="772"/>
        <v>0</v>
      </c>
      <c r="G608" s="199"/>
      <c r="H608" s="198"/>
      <c r="I608" s="198"/>
      <c r="J608" s="199">
        <f t="shared" si="744"/>
        <v>0</v>
      </c>
      <c r="K608" s="198"/>
      <c r="L608" s="198"/>
      <c r="M608" s="198"/>
      <c r="N608" s="198"/>
      <c r="O608" s="198"/>
      <c r="P608" s="198"/>
      <c r="Q608" s="198"/>
      <c r="R608" s="198"/>
      <c r="S608" s="198"/>
      <c r="T608" s="199">
        <f t="shared" si="747"/>
        <v>0</v>
      </c>
      <c r="U608" s="199">
        <f t="shared" si="745"/>
        <v>0</v>
      </c>
      <c r="V608" s="198"/>
      <c r="W608" s="199">
        <f t="shared" si="746"/>
        <v>0</v>
      </c>
      <c r="X608" s="198"/>
      <c r="Y608" s="198"/>
      <c r="AA608" s="292">
        <f t="shared" si="788"/>
        <v>0</v>
      </c>
    </row>
    <row r="609" spans="1:27" s="200" customFormat="1" hidden="1" x14ac:dyDescent="0.25">
      <c r="A609" s="195"/>
      <c r="B609" s="196" t="s">
        <v>41</v>
      </c>
      <c r="C609" s="197" t="s">
        <v>42</v>
      </c>
      <c r="D609" s="198"/>
      <c r="E609" s="198"/>
      <c r="F609" s="199">
        <f t="shared" si="772"/>
        <v>0</v>
      </c>
      <c r="G609" s="199"/>
      <c r="H609" s="198"/>
      <c r="I609" s="198"/>
      <c r="J609" s="199">
        <f t="shared" si="744"/>
        <v>0</v>
      </c>
      <c r="K609" s="198"/>
      <c r="L609" s="198"/>
      <c r="M609" s="198"/>
      <c r="N609" s="198"/>
      <c r="O609" s="198"/>
      <c r="P609" s="198"/>
      <c r="Q609" s="198"/>
      <c r="R609" s="198"/>
      <c r="S609" s="198"/>
      <c r="T609" s="199">
        <f t="shared" si="747"/>
        <v>0</v>
      </c>
      <c r="U609" s="199">
        <f t="shared" si="745"/>
        <v>0</v>
      </c>
      <c r="V609" s="198"/>
      <c r="W609" s="199">
        <f t="shared" si="746"/>
        <v>0</v>
      </c>
      <c r="X609" s="198"/>
      <c r="Y609" s="198"/>
      <c r="AA609" s="292">
        <f t="shared" si="788"/>
        <v>0</v>
      </c>
    </row>
    <row r="610" spans="1:27" s="200" customFormat="1" hidden="1" x14ac:dyDescent="0.25">
      <c r="A610" s="195"/>
      <c r="B610" s="196" t="s">
        <v>43</v>
      </c>
      <c r="C610" s="197" t="s">
        <v>44</v>
      </c>
      <c r="D610" s="198"/>
      <c r="E610" s="198"/>
      <c r="F610" s="199">
        <f t="shared" si="772"/>
        <v>0</v>
      </c>
      <c r="G610" s="199"/>
      <c r="H610" s="198"/>
      <c r="I610" s="198"/>
      <c r="J610" s="199">
        <f t="shared" si="744"/>
        <v>0</v>
      </c>
      <c r="K610" s="198"/>
      <c r="L610" s="198"/>
      <c r="M610" s="198"/>
      <c r="N610" s="198"/>
      <c r="O610" s="198"/>
      <c r="P610" s="198"/>
      <c r="Q610" s="198"/>
      <c r="R610" s="198"/>
      <c r="S610" s="198"/>
      <c r="T610" s="199">
        <f t="shared" si="747"/>
        <v>0</v>
      </c>
      <c r="U610" s="199">
        <f t="shared" si="745"/>
        <v>0</v>
      </c>
      <c r="V610" s="198"/>
      <c r="W610" s="199">
        <f t="shared" si="746"/>
        <v>0</v>
      </c>
      <c r="X610" s="198"/>
      <c r="Y610" s="198"/>
      <c r="AA610" s="292">
        <f t="shared" si="788"/>
        <v>0</v>
      </c>
    </row>
    <row r="611" spans="1:27" s="200" customFormat="1" hidden="1" x14ac:dyDescent="0.25">
      <c r="A611" s="195"/>
      <c r="B611" s="196" t="s">
        <v>45</v>
      </c>
      <c r="C611" s="197" t="s">
        <v>46</v>
      </c>
      <c r="D611" s="198"/>
      <c r="E611" s="198"/>
      <c r="F611" s="199">
        <f t="shared" si="772"/>
        <v>0</v>
      </c>
      <c r="G611" s="199"/>
      <c r="H611" s="198"/>
      <c r="I611" s="198"/>
      <c r="J611" s="199">
        <f t="shared" si="744"/>
        <v>0</v>
      </c>
      <c r="K611" s="198"/>
      <c r="L611" s="198"/>
      <c r="M611" s="198"/>
      <c r="N611" s="198"/>
      <c r="O611" s="198"/>
      <c r="P611" s="198"/>
      <c r="Q611" s="198"/>
      <c r="R611" s="198"/>
      <c r="S611" s="198"/>
      <c r="T611" s="199">
        <f t="shared" si="747"/>
        <v>0</v>
      </c>
      <c r="U611" s="199">
        <f t="shared" si="745"/>
        <v>0</v>
      </c>
      <c r="V611" s="198"/>
      <c r="W611" s="199">
        <f t="shared" si="746"/>
        <v>0</v>
      </c>
      <c r="X611" s="198"/>
      <c r="Y611" s="198"/>
      <c r="AA611" s="292">
        <f t="shared" si="788"/>
        <v>0</v>
      </c>
    </row>
    <row r="612" spans="1:27" s="200" customFormat="1" hidden="1" x14ac:dyDescent="0.25">
      <c r="A612" s="195"/>
      <c r="B612" s="196" t="s">
        <v>47</v>
      </c>
      <c r="C612" s="197" t="s">
        <v>48</v>
      </c>
      <c r="D612" s="198"/>
      <c r="E612" s="198"/>
      <c r="F612" s="199">
        <f t="shared" si="772"/>
        <v>0</v>
      </c>
      <c r="G612" s="199"/>
      <c r="H612" s="198"/>
      <c r="I612" s="198"/>
      <c r="J612" s="199">
        <f t="shared" si="744"/>
        <v>0</v>
      </c>
      <c r="K612" s="198"/>
      <c r="L612" s="198"/>
      <c r="M612" s="198"/>
      <c r="N612" s="198"/>
      <c r="O612" s="198"/>
      <c r="P612" s="198"/>
      <c r="Q612" s="198"/>
      <c r="R612" s="198"/>
      <c r="S612" s="198"/>
      <c r="T612" s="199">
        <f t="shared" si="747"/>
        <v>0</v>
      </c>
      <c r="U612" s="199">
        <f t="shared" si="745"/>
        <v>0</v>
      </c>
      <c r="V612" s="198"/>
      <c r="W612" s="199">
        <f t="shared" si="746"/>
        <v>0</v>
      </c>
      <c r="X612" s="198"/>
      <c r="Y612" s="198"/>
      <c r="AA612" s="292">
        <f t="shared" si="788"/>
        <v>0</v>
      </c>
    </row>
    <row r="613" spans="1:27" s="200" customFormat="1" hidden="1" x14ac:dyDescent="0.25">
      <c r="A613" s="195"/>
      <c r="B613" s="196" t="s">
        <v>49</v>
      </c>
      <c r="C613" s="197" t="s">
        <v>50</v>
      </c>
      <c r="D613" s="198"/>
      <c r="E613" s="198"/>
      <c r="F613" s="199">
        <f t="shared" si="772"/>
        <v>0</v>
      </c>
      <c r="G613" s="199"/>
      <c r="H613" s="198"/>
      <c r="I613" s="198"/>
      <c r="J613" s="199">
        <f t="shared" si="744"/>
        <v>0</v>
      </c>
      <c r="K613" s="198"/>
      <c r="L613" s="198"/>
      <c r="M613" s="198"/>
      <c r="N613" s="198"/>
      <c r="O613" s="198"/>
      <c r="P613" s="198"/>
      <c r="Q613" s="198"/>
      <c r="R613" s="198"/>
      <c r="S613" s="198"/>
      <c r="T613" s="199">
        <f t="shared" si="747"/>
        <v>0</v>
      </c>
      <c r="U613" s="199">
        <f t="shared" si="745"/>
        <v>0</v>
      </c>
      <c r="V613" s="198"/>
      <c r="W613" s="199">
        <f t="shared" si="746"/>
        <v>0</v>
      </c>
      <c r="X613" s="198"/>
      <c r="Y613" s="198"/>
      <c r="AA613" s="292">
        <f t="shared" si="788"/>
        <v>0</v>
      </c>
    </row>
    <row r="614" spans="1:27" s="200" customFormat="1" hidden="1" x14ac:dyDescent="0.25">
      <c r="A614" s="195"/>
      <c r="B614" s="196" t="s">
        <v>51</v>
      </c>
      <c r="C614" s="197" t="s">
        <v>52</v>
      </c>
      <c r="D614" s="198"/>
      <c r="E614" s="198"/>
      <c r="F614" s="199">
        <f t="shared" si="772"/>
        <v>0</v>
      </c>
      <c r="G614" s="199"/>
      <c r="H614" s="198"/>
      <c r="I614" s="198"/>
      <c r="J614" s="199">
        <f t="shared" si="744"/>
        <v>0</v>
      </c>
      <c r="K614" s="198"/>
      <c r="L614" s="198"/>
      <c r="M614" s="198"/>
      <c r="N614" s="198"/>
      <c r="O614" s="198"/>
      <c r="P614" s="198"/>
      <c r="Q614" s="198"/>
      <c r="R614" s="198"/>
      <c r="S614" s="198"/>
      <c r="T614" s="199">
        <f t="shared" si="747"/>
        <v>0</v>
      </c>
      <c r="U614" s="199">
        <f t="shared" si="745"/>
        <v>0</v>
      </c>
      <c r="V614" s="198"/>
      <c r="W614" s="199">
        <f t="shared" si="746"/>
        <v>0</v>
      </c>
      <c r="X614" s="198"/>
      <c r="Y614" s="198"/>
      <c r="AA614" s="292">
        <f t="shared" si="788"/>
        <v>0</v>
      </c>
    </row>
    <row r="615" spans="1:27" s="190" customFormat="1" hidden="1" x14ac:dyDescent="0.25">
      <c r="A615" s="187"/>
      <c r="B615" s="187">
        <v>324</v>
      </c>
      <c r="C615" s="188"/>
      <c r="D615" s="189">
        <f>SUM(D616)</f>
        <v>0</v>
      </c>
      <c r="E615" s="189">
        <f t="shared" ref="E615:V615" si="797">SUM(E616)</f>
        <v>0</v>
      </c>
      <c r="F615" s="199">
        <f t="shared" si="772"/>
        <v>0</v>
      </c>
      <c r="G615" s="189"/>
      <c r="H615" s="189">
        <f t="shared" si="797"/>
        <v>0</v>
      </c>
      <c r="I615" s="189">
        <f t="shared" si="797"/>
        <v>0</v>
      </c>
      <c r="J615" s="199">
        <f t="shared" si="744"/>
        <v>0</v>
      </c>
      <c r="K615" s="189">
        <f t="shared" si="797"/>
        <v>0</v>
      </c>
      <c r="L615" s="189">
        <f t="shared" si="797"/>
        <v>0</v>
      </c>
      <c r="M615" s="189">
        <f t="shared" si="797"/>
        <v>0</v>
      </c>
      <c r="N615" s="189">
        <f t="shared" si="797"/>
        <v>0</v>
      </c>
      <c r="O615" s="189">
        <f t="shared" si="797"/>
        <v>0</v>
      </c>
      <c r="P615" s="189">
        <f t="shared" si="797"/>
        <v>0</v>
      </c>
      <c r="Q615" s="189">
        <f t="shared" si="797"/>
        <v>0</v>
      </c>
      <c r="R615" s="189">
        <f t="shared" si="797"/>
        <v>0</v>
      </c>
      <c r="S615" s="189">
        <f t="shared" si="797"/>
        <v>0</v>
      </c>
      <c r="T615" s="199">
        <f t="shared" si="747"/>
        <v>0</v>
      </c>
      <c r="U615" s="199">
        <f t="shared" si="745"/>
        <v>0</v>
      </c>
      <c r="V615" s="189">
        <f t="shared" si="797"/>
        <v>0</v>
      </c>
      <c r="W615" s="199">
        <f t="shared" si="746"/>
        <v>0</v>
      </c>
      <c r="X615" s="189"/>
      <c r="Y615" s="189"/>
      <c r="AA615" s="292">
        <f t="shared" si="788"/>
        <v>0</v>
      </c>
    </row>
    <row r="616" spans="1:27" s="200" customFormat="1" hidden="1" x14ac:dyDescent="0.25">
      <c r="A616" s="195"/>
      <c r="B616" s="201" t="s">
        <v>54</v>
      </c>
      <c r="C616" s="197" t="s">
        <v>53</v>
      </c>
      <c r="D616" s="198"/>
      <c r="E616" s="198"/>
      <c r="F616" s="199">
        <f t="shared" si="772"/>
        <v>0</v>
      </c>
      <c r="G616" s="199"/>
      <c r="H616" s="198"/>
      <c r="I616" s="198"/>
      <c r="J616" s="199">
        <f t="shared" si="744"/>
        <v>0</v>
      </c>
      <c r="K616" s="198"/>
      <c r="L616" s="198"/>
      <c r="M616" s="198"/>
      <c r="N616" s="198"/>
      <c r="O616" s="198"/>
      <c r="P616" s="198"/>
      <c r="Q616" s="198"/>
      <c r="R616" s="198"/>
      <c r="S616" s="198"/>
      <c r="T616" s="199">
        <f t="shared" si="747"/>
        <v>0</v>
      </c>
      <c r="U616" s="199">
        <f t="shared" si="745"/>
        <v>0</v>
      </c>
      <c r="V616" s="198"/>
      <c r="W616" s="199">
        <f t="shared" si="746"/>
        <v>0</v>
      </c>
      <c r="X616" s="198"/>
      <c r="Y616" s="198"/>
      <c r="AA616" s="292">
        <f t="shared" si="788"/>
        <v>0</v>
      </c>
    </row>
    <row r="617" spans="1:27" s="190" customFormat="1" hidden="1" x14ac:dyDescent="0.25">
      <c r="A617" s="187"/>
      <c r="B617" s="193" t="s">
        <v>543</v>
      </c>
      <c r="C617" s="188"/>
      <c r="D617" s="189">
        <f t="shared" ref="D617:E617" si="798">SUM(D618+D619+D620+D621+D622+D623+D624)</f>
        <v>0</v>
      </c>
      <c r="E617" s="189">
        <f t="shared" si="798"/>
        <v>0</v>
      </c>
      <c r="F617" s="199">
        <f t="shared" si="772"/>
        <v>0</v>
      </c>
      <c r="G617" s="189"/>
      <c r="H617" s="189">
        <f t="shared" ref="H617:I617" si="799">SUM(H618+H619+H620+H621+H622+H623+H624)</f>
        <v>0</v>
      </c>
      <c r="I617" s="189">
        <f t="shared" si="799"/>
        <v>0</v>
      </c>
      <c r="J617" s="199">
        <f t="shared" si="744"/>
        <v>0</v>
      </c>
      <c r="K617" s="189">
        <f t="shared" ref="K617:S617" si="800">SUM(K618+K619+K620+K621+K622+K623+K624)</f>
        <v>0</v>
      </c>
      <c r="L617" s="189">
        <f t="shared" si="800"/>
        <v>0</v>
      </c>
      <c r="M617" s="189">
        <f t="shared" si="800"/>
        <v>0</v>
      </c>
      <c r="N617" s="189">
        <f t="shared" si="800"/>
        <v>0</v>
      </c>
      <c r="O617" s="189">
        <f t="shared" si="800"/>
        <v>0</v>
      </c>
      <c r="P617" s="189">
        <f t="shared" si="800"/>
        <v>0</v>
      </c>
      <c r="Q617" s="189">
        <f t="shared" si="800"/>
        <v>0</v>
      </c>
      <c r="R617" s="189">
        <f t="shared" si="800"/>
        <v>0</v>
      </c>
      <c r="S617" s="189">
        <f t="shared" si="800"/>
        <v>0</v>
      </c>
      <c r="T617" s="199">
        <f t="shared" si="747"/>
        <v>0</v>
      </c>
      <c r="U617" s="199">
        <f t="shared" si="745"/>
        <v>0</v>
      </c>
      <c r="V617" s="189">
        <f t="shared" ref="V617" si="801">SUM(V618+V619+V620+V621+V622+V623+V624)</f>
        <v>0</v>
      </c>
      <c r="W617" s="199">
        <f t="shared" si="746"/>
        <v>0</v>
      </c>
      <c r="X617" s="189"/>
      <c r="Y617" s="189"/>
      <c r="AA617" s="292">
        <f t="shared" si="788"/>
        <v>0</v>
      </c>
    </row>
    <row r="618" spans="1:27" s="200" customFormat="1" ht="12.75" hidden="1" customHeight="1" x14ac:dyDescent="0.25">
      <c r="A618" s="195"/>
      <c r="B618" s="196" t="s">
        <v>56</v>
      </c>
      <c r="C618" s="197" t="s">
        <v>57</v>
      </c>
      <c r="D618" s="198"/>
      <c r="E618" s="198"/>
      <c r="F618" s="199">
        <f t="shared" si="772"/>
        <v>0</v>
      </c>
      <c r="G618" s="199"/>
      <c r="H618" s="198"/>
      <c r="I618" s="198"/>
      <c r="J618" s="199">
        <f t="shared" si="744"/>
        <v>0</v>
      </c>
      <c r="K618" s="198"/>
      <c r="L618" s="198"/>
      <c r="M618" s="198"/>
      <c r="N618" s="198"/>
      <c r="O618" s="198"/>
      <c r="P618" s="198"/>
      <c r="Q618" s="198"/>
      <c r="R618" s="198"/>
      <c r="S618" s="198"/>
      <c r="T618" s="199">
        <f t="shared" si="747"/>
        <v>0</v>
      </c>
      <c r="U618" s="199">
        <f t="shared" si="745"/>
        <v>0</v>
      </c>
      <c r="V618" s="198"/>
      <c r="W618" s="199">
        <f t="shared" si="746"/>
        <v>0</v>
      </c>
      <c r="X618" s="198"/>
      <c r="Y618" s="198"/>
      <c r="AA618" s="292">
        <f t="shared" si="788"/>
        <v>0</v>
      </c>
    </row>
    <row r="619" spans="1:27" s="200" customFormat="1" hidden="1" x14ac:dyDescent="0.25">
      <c r="A619" s="195"/>
      <c r="B619" s="196" t="s">
        <v>58</v>
      </c>
      <c r="C619" s="197" t="s">
        <v>59</v>
      </c>
      <c r="D619" s="198"/>
      <c r="E619" s="198"/>
      <c r="F619" s="199">
        <f t="shared" si="772"/>
        <v>0</v>
      </c>
      <c r="G619" s="199"/>
      <c r="H619" s="198"/>
      <c r="I619" s="198"/>
      <c r="J619" s="199">
        <f t="shared" si="744"/>
        <v>0</v>
      </c>
      <c r="K619" s="198"/>
      <c r="L619" s="198"/>
      <c r="M619" s="198"/>
      <c r="N619" s="198"/>
      <c r="O619" s="198"/>
      <c r="P619" s="198"/>
      <c r="Q619" s="198"/>
      <c r="R619" s="198"/>
      <c r="S619" s="198"/>
      <c r="T619" s="199">
        <f t="shared" si="747"/>
        <v>0</v>
      </c>
      <c r="U619" s="199">
        <f t="shared" si="745"/>
        <v>0</v>
      </c>
      <c r="V619" s="198"/>
      <c r="W619" s="199">
        <f t="shared" si="746"/>
        <v>0</v>
      </c>
      <c r="X619" s="198"/>
      <c r="Y619" s="198"/>
      <c r="AA619" s="292">
        <f t="shared" si="788"/>
        <v>0</v>
      </c>
    </row>
    <row r="620" spans="1:27" s="200" customFormat="1" hidden="1" x14ac:dyDescent="0.25">
      <c r="A620" s="195"/>
      <c r="B620" s="196" t="s">
        <v>60</v>
      </c>
      <c r="C620" s="197" t="s">
        <v>61</v>
      </c>
      <c r="D620" s="198"/>
      <c r="E620" s="198"/>
      <c r="F620" s="199">
        <f t="shared" si="772"/>
        <v>0</v>
      </c>
      <c r="G620" s="199"/>
      <c r="H620" s="198"/>
      <c r="I620" s="198"/>
      <c r="J620" s="199">
        <f t="shared" si="744"/>
        <v>0</v>
      </c>
      <c r="K620" s="198"/>
      <c r="L620" s="198"/>
      <c r="M620" s="198"/>
      <c r="N620" s="198"/>
      <c r="O620" s="198"/>
      <c r="P620" s="198"/>
      <c r="Q620" s="198"/>
      <c r="R620" s="198"/>
      <c r="S620" s="198"/>
      <c r="T620" s="199">
        <f t="shared" si="747"/>
        <v>0</v>
      </c>
      <c r="U620" s="199">
        <f t="shared" si="745"/>
        <v>0</v>
      </c>
      <c r="V620" s="198"/>
      <c r="W620" s="199">
        <f t="shared" si="746"/>
        <v>0</v>
      </c>
      <c r="X620" s="198"/>
      <c r="Y620" s="198"/>
      <c r="AA620" s="292">
        <f t="shared" si="788"/>
        <v>0</v>
      </c>
    </row>
    <row r="621" spans="1:27" s="200" customFormat="1" hidden="1" x14ac:dyDescent="0.25">
      <c r="A621" s="195"/>
      <c r="B621" s="196" t="s">
        <v>62</v>
      </c>
      <c r="C621" s="197" t="s">
        <v>63</v>
      </c>
      <c r="D621" s="198"/>
      <c r="E621" s="198"/>
      <c r="F621" s="199">
        <f t="shared" si="772"/>
        <v>0</v>
      </c>
      <c r="G621" s="199"/>
      <c r="H621" s="198"/>
      <c r="I621" s="198"/>
      <c r="J621" s="199">
        <f t="shared" ref="J621:J692" si="802">SUM(H621:I621)</f>
        <v>0</v>
      </c>
      <c r="K621" s="198"/>
      <c r="L621" s="198"/>
      <c r="M621" s="198"/>
      <c r="N621" s="198"/>
      <c r="O621" s="198"/>
      <c r="P621" s="198"/>
      <c r="Q621" s="198"/>
      <c r="R621" s="198"/>
      <c r="S621" s="198"/>
      <c r="T621" s="199">
        <f t="shared" si="747"/>
        <v>0</v>
      </c>
      <c r="U621" s="199">
        <f t="shared" si="745"/>
        <v>0</v>
      </c>
      <c r="V621" s="198"/>
      <c r="W621" s="199">
        <f t="shared" si="746"/>
        <v>0</v>
      </c>
      <c r="X621" s="198"/>
      <c r="Y621" s="198"/>
      <c r="AA621" s="292">
        <f t="shared" si="788"/>
        <v>0</v>
      </c>
    </row>
    <row r="622" spans="1:27" s="200" customFormat="1" hidden="1" x14ac:dyDescent="0.25">
      <c r="A622" s="195"/>
      <c r="B622" s="195">
        <v>3295</v>
      </c>
      <c r="C622" s="197" t="s">
        <v>64</v>
      </c>
      <c r="D622" s="198"/>
      <c r="E622" s="198"/>
      <c r="F622" s="199">
        <f t="shared" si="772"/>
        <v>0</v>
      </c>
      <c r="G622" s="199"/>
      <c r="H622" s="198"/>
      <c r="I622" s="198"/>
      <c r="J622" s="199">
        <f t="shared" si="802"/>
        <v>0</v>
      </c>
      <c r="K622" s="198"/>
      <c r="L622" s="198"/>
      <c r="M622" s="198"/>
      <c r="N622" s="198"/>
      <c r="O622" s="198"/>
      <c r="P622" s="198"/>
      <c r="Q622" s="198"/>
      <c r="R622" s="198"/>
      <c r="S622" s="198"/>
      <c r="T622" s="199">
        <f t="shared" si="747"/>
        <v>0</v>
      </c>
      <c r="U622" s="199">
        <f t="shared" si="745"/>
        <v>0</v>
      </c>
      <c r="V622" s="198"/>
      <c r="W622" s="199">
        <f t="shared" si="746"/>
        <v>0</v>
      </c>
      <c r="X622" s="198"/>
      <c r="Y622" s="198"/>
      <c r="AA622" s="292">
        <f t="shared" si="788"/>
        <v>0</v>
      </c>
    </row>
    <row r="623" spans="1:27" s="200" customFormat="1" hidden="1" x14ac:dyDescent="0.25">
      <c r="A623" s="195"/>
      <c r="B623" s="195">
        <v>3296</v>
      </c>
      <c r="C623" s="203" t="s">
        <v>65</v>
      </c>
      <c r="D623" s="198"/>
      <c r="E623" s="198"/>
      <c r="F623" s="199">
        <f t="shared" si="772"/>
        <v>0</v>
      </c>
      <c r="G623" s="199"/>
      <c r="H623" s="198"/>
      <c r="I623" s="198"/>
      <c r="J623" s="199">
        <f t="shared" si="802"/>
        <v>0</v>
      </c>
      <c r="K623" s="198"/>
      <c r="L623" s="198"/>
      <c r="M623" s="198"/>
      <c r="N623" s="198"/>
      <c r="O623" s="198"/>
      <c r="P623" s="198"/>
      <c r="Q623" s="198"/>
      <c r="R623" s="198"/>
      <c r="S623" s="198"/>
      <c r="T623" s="199">
        <f t="shared" si="747"/>
        <v>0</v>
      </c>
      <c r="U623" s="199">
        <f t="shared" si="745"/>
        <v>0</v>
      </c>
      <c r="V623" s="198"/>
      <c r="W623" s="199">
        <f t="shared" si="746"/>
        <v>0</v>
      </c>
      <c r="X623" s="198"/>
      <c r="Y623" s="198"/>
      <c r="AA623" s="292">
        <f t="shared" si="788"/>
        <v>0</v>
      </c>
    </row>
    <row r="624" spans="1:27" s="200" customFormat="1" hidden="1" x14ac:dyDescent="0.25">
      <c r="A624" s="195"/>
      <c r="B624" s="196" t="s">
        <v>66</v>
      </c>
      <c r="C624" s="197" t="s">
        <v>55</v>
      </c>
      <c r="D624" s="198"/>
      <c r="E624" s="198"/>
      <c r="F624" s="199">
        <f t="shared" si="772"/>
        <v>0</v>
      </c>
      <c r="G624" s="199"/>
      <c r="H624" s="198"/>
      <c r="I624" s="198"/>
      <c r="J624" s="199">
        <f t="shared" si="802"/>
        <v>0</v>
      </c>
      <c r="K624" s="198"/>
      <c r="L624" s="198"/>
      <c r="M624" s="198"/>
      <c r="N624" s="198"/>
      <c r="O624" s="198"/>
      <c r="P624" s="198"/>
      <c r="Q624" s="198"/>
      <c r="R624" s="198"/>
      <c r="S624" s="198"/>
      <c r="T624" s="199">
        <f t="shared" si="747"/>
        <v>0</v>
      </c>
      <c r="U624" s="199">
        <f t="shared" ref="U624:U695" si="803">SUM(J624+T624)</f>
        <v>0</v>
      </c>
      <c r="V624" s="198"/>
      <c r="W624" s="199">
        <f t="shared" ref="W624:W676" si="804">SUM(U624:V624)</f>
        <v>0</v>
      </c>
      <c r="X624" s="198"/>
      <c r="Y624" s="198"/>
      <c r="AA624" s="292">
        <f t="shared" si="788"/>
        <v>0</v>
      </c>
    </row>
    <row r="625" spans="1:27" s="190" customFormat="1" hidden="1" x14ac:dyDescent="0.25">
      <c r="A625" s="6"/>
      <c r="B625" s="187">
        <v>34</v>
      </c>
      <c r="C625" s="188" t="s">
        <v>67</v>
      </c>
      <c r="D625" s="189">
        <f t="shared" ref="D625:E625" si="805">SUM(D626+D631)</f>
        <v>0</v>
      </c>
      <c r="E625" s="189">
        <f t="shared" si="805"/>
        <v>0</v>
      </c>
      <c r="F625" s="199">
        <f t="shared" si="772"/>
        <v>0</v>
      </c>
      <c r="G625" s="189"/>
      <c r="H625" s="189">
        <f t="shared" ref="H625:I625" si="806">SUM(H626+H631)</f>
        <v>0</v>
      </c>
      <c r="I625" s="189">
        <f t="shared" si="806"/>
        <v>0</v>
      </c>
      <c r="J625" s="199">
        <f t="shared" si="802"/>
        <v>0</v>
      </c>
      <c r="K625" s="189">
        <f t="shared" ref="K625:S625" si="807">SUM(K626+K631)</f>
        <v>0</v>
      </c>
      <c r="L625" s="189">
        <f t="shared" si="807"/>
        <v>0</v>
      </c>
      <c r="M625" s="189">
        <f t="shared" si="807"/>
        <v>0</v>
      </c>
      <c r="N625" s="189">
        <f t="shared" si="807"/>
        <v>0</v>
      </c>
      <c r="O625" s="189">
        <f t="shared" si="807"/>
        <v>0</v>
      </c>
      <c r="P625" s="189">
        <f t="shared" si="807"/>
        <v>0</v>
      </c>
      <c r="Q625" s="189">
        <f t="shared" si="807"/>
        <v>0</v>
      </c>
      <c r="R625" s="189">
        <f t="shared" si="807"/>
        <v>0</v>
      </c>
      <c r="S625" s="189">
        <f t="shared" si="807"/>
        <v>0</v>
      </c>
      <c r="T625" s="199">
        <f t="shared" ref="T625:T676" si="808">SUM(K625:S625)</f>
        <v>0</v>
      </c>
      <c r="U625" s="199">
        <f t="shared" si="803"/>
        <v>0</v>
      </c>
      <c r="V625" s="189">
        <f t="shared" ref="V625" si="809">SUM(V626+V631)</f>
        <v>0</v>
      </c>
      <c r="W625" s="199">
        <f t="shared" si="804"/>
        <v>0</v>
      </c>
      <c r="X625" s="189"/>
      <c r="Y625" s="189"/>
      <c r="AA625" s="292">
        <f t="shared" si="788"/>
        <v>0</v>
      </c>
    </row>
    <row r="626" spans="1:27" s="190" customFormat="1" hidden="1" x14ac:dyDescent="0.25">
      <c r="A626" s="187"/>
      <c r="B626" s="187">
        <v>342</v>
      </c>
      <c r="C626" s="188" t="s">
        <v>68</v>
      </c>
      <c r="D626" s="189">
        <f t="shared" ref="D626:E626" si="810">SUM(D627+D628+D629+D630)</f>
        <v>0</v>
      </c>
      <c r="E626" s="189">
        <f t="shared" si="810"/>
        <v>0</v>
      </c>
      <c r="F626" s="199">
        <f t="shared" si="772"/>
        <v>0</v>
      </c>
      <c r="G626" s="189"/>
      <c r="H626" s="189">
        <f t="shared" ref="H626:I626" si="811">SUM(H627+H628+H629+H630)</f>
        <v>0</v>
      </c>
      <c r="I626" s="189">
        <f t="shared" si="811"/>
        <v>0</v>
      </c>
      <c r="J626" s="199">
        <f t="shared" si="802"/>
        <v>0</v>
      </c>
      <c r="K626" s="189">
        <f t="shared" ref="K626:S626" si="812">SUM(K627+K628+K629+K630)</f>
        <v>0</v>
      </c>
      <c r="L626" s="189">
        <f t="shared" si="812"/>
        <v>0</v>
      </c>
      <c r="M626" s="189">
        <f t="shared" si="812"/>
        <v>0</v>
      </c>
      <c r="N626" s="189">
        <f t="shared" si="812"/>
        <v>0</v>
      </c>
      <c r="O626" s="189">
        <f t="shared" si="812"/>
        <v>0</v>
      </c>
      <c r="P626" s="189">
        <f t="shared" si="812"/>
        <v>0</v>
      </c>
      <c r="Q626" s="189">
        <f t="shared" si="812"/>
        <v>0</v>
      </c>
      <c r="R626" s="189">
        <f t="shared" si="812"/>
        <v>0</v>
      </c>
      <c r="S626" s="189">
        <f t="shared" si="812"/>
        <v>0</v>
      </c>
      <c r="T626" s="199">
        <f t="shared" si="808"/>
        <v>0</v>
      </c>
      <c r="U626" s="199">
        <f t="shared" si="803"/>
        <v>0</v>
      </c>
      <c r="V626" s="189">
        <f t="shared" ref="V626" si="813">SUM(V627+V628+V629+V630)</f>
        <v>0</v>
      </c>
      <c r="W626" s="199">
        <f t="shared" si="804"/>
        <v>0</v>
      </c>
      <c r="X626" s="189"/>
      <c r="Y626" s="189"/>
      <c r="AA626" s="292">
        <f t="shared" si="788"/>
        <v>0</v>
      </c>
    </row>
    <row r="627" spans="1:27" s="200" customFormat="1" ht="27.75" hidden="1" customHeight="1" x14ac:dyDescent="0.25">
      <c r="A627" s="195"/>
      <c r="B627" s="196" t="s">
        <v>69</v>
      </c>
      <c r="C627" s="197" t="s">
        <v>70</v>
      </c>
      <c r="D627" s="198"/>
      <c r="E627" s="198"/>
      <c r="F627" s="199">
        <f t="shared" si="772"/>
        <v>0</v>
      </c>
      <c r="G627" s="199"/>
      <c r="H627" s="198"/>
      <c r="I627" s="198"/>
      <c r="J627" s="199">
        <f t="shared" si="802"/>
        <v>0</v>
      </c>
      <c r="K627" s="198"/>
      <c r="L627" s="198"/>
      <c r="M627" s="198"/>
      <c r="N627" s="198"/>
      <c r="O627" s="198"/>
      <c r="P627" s="198"/>
      <c r="Q627" s="198"/>
      <c r="R627" s="198"/>
      <c r="S627" s="198"/>
      <c r="T627" s="199">
        <f t="shared" si="808"/>
        <v>0</v>
      </c>
      <c r="U627" s="199">
        <f t="shared" si="803"/>
        <v>0</v>
      </c>
      <c r="V627" s="198"/>
      <c r="W627" s="199">
        <f t="shared" si="804"/>
        <v>0</v>
      </c>
      <c r="X627" s="198"/>
      <c r="Y627" s="198"/>
      <c r="AA627" s="292">
        <f t="shared" si="788"/>
        <v>0</v>
      </c>
    </row>
    <row r="628" spans="1:27" s="200" customFormat="1" hidden="1" x14ac:dyDescent="0.25">
      <c r="A628" s="195"/>
      <c r="B628" s="195">
        <v>3426</v>
      </c>
      <c r="C628" s="197" t="s">
        <v>71</v>
      </c>
      <c r="D628" s="198"/>
      <c r="E628" s="198"/>
      <c r="F628" s="199">
        <f t="shared" si="772"/>
        <v>0</v>
      </c>
      <c r="G628" s="199"/>
      <c r="H628" s="198"/>
      <c r="I628" s="198"/>
      <c r="J628" s="199">
        <f t="shared" si="802"/>
        <v>0</v>
      </c>
      <c r="K628" s="198"/>
      <c r="L628" s="198"/>
      <c r="M628" s="198"/>
      <c r="N628" s="198"/>
      <c r="O628" s="198"/>
      <c r="P628" s="198"/>
      <c r="Q628" s="198"/>
      <c r="R628" s="198"/>
      <c r="S628" s="198"/>
      <c r="T628" s="199">
        <f t="shared" si="808"/>
        <v>0</v>
      </c>
      <c r="U628" s="199">
        <f t="shared" si="803"/>
        <v>0</v>
      </c>
      <c r="V628" s="198"/>
      <c r="W628" s="199">
        <f t="shared" si="804"/>
        <v>0</v>
      </c>
      <c r="X628" s="198"/>
      <c r="Y628" s="198"/>
      <c r="AA628" s="292">
        <f t="shared" si="788"/>
        <v>0</v>
      </c>
    </row>
    <row r="629" spans="1:27" s="200" customFormat="1" hidden="1" x14ac:dyDescent="0.25">
      <c r="A629" s="195"/>
      <c r="B629" s="195">
        <v>3427</v>
      </c>
      <c r="C629" s="197" t="s">
        <v>72</v>
      </c>
      <c r="D629" s="198"/>
      <c r="E629" s="198"/>
      <c r="F629" s="199">
        <f t="shared" si="772"/>
        <v>0</v>
      </c>
      <c r="G629" s="199"/>
      <c r="H629" s="198"/>
      <c r="I629" s="198"/>
      <c r="J629" s="199">
        <f t="shared" si="802"/>
        <v>0</v>
      </c>
      <c r="K629" s="198"/>
      <c r="L629" s="198"/>
      <c r="M629" s="198"/>
      <c r="N629" s="198"/>
      <c r="O629" s="198"/>
      <c r="P629" s="198"/>
      <c r="Q629" s="198"/>
      <c r="R629" s="198"/>
      <c r="S629" s="198"/>
      <c r="T629" s="199">
        <f t="shared" si="808"/>
        <v>0</v>
      </c>
      <c r="U629" s="199">
        <f t="shared" si="803"/>
        <v>0</v>
      </c>
      <c r="V629" s="198"/>
      <c r="W629" s="199">
        <f t="shared" si="804"/>
        <v>0</v>
      </c>
      <c r="X629" s="198"/>
      <c r="Y629" s="198"/>
      <c r="AA629" s="292">
        <f t="shared" si="788"/>
        <v>0</v>
      </c>
    </row>
    <row r="630" spans="1:27" s="200" customFormat="1" hidden="1" x14ac:dyDescent="0.25">
      <c r="A630" s="195"/>
      <c r="B630" s="195">
        <v>3428</v>
      </c>
      <c r="C630" s="197" t="s">
        <v>73</v>
      </c>
      <c r="D630" s="198"/>
      <c r="E630" s="198"/>
      <c r="F630" s="199">
        <f t="shared" si="772"/>
        <v>0</v>
      </c>
      <c r="G630" s="199"/>
      <c r="H630" s="198"/>
      <c r="I630" s="198"/>
      <c r="J630" s="199">
        <f t="shared" si="802"/>
        <v>0</v>
      </c>
      <c r="K630" s="198"/>
      <c r="L630" s="198"/>
      <c r="M630" s="198"/>
      <c r="N630" s="198"/>
      <c r="O630" s="198"/>
      <c r="P630" s="198"/>
      <c r="Q630" s="198"/>
      <c r="R630" s="198"/>
      <c r="S630" s="198"/>
      <c r="T630" s="199">
        <f t="shared" si="808"/>
        <v>0</v>
      </c>
      <c r="U630" s="199">
        <f t="shared" si="803"/>
        <v>0</v>
      </c>
      <c r="V630" s="198"/>
      <c r="W630" s="199">
        <f t="shared" si="804"/>
        <v>0</v>
      </c>
      <c r="X630" s="198"/>
      <c r="Y630" s="198"/>
      <c r="AA630" s="292">
        <f t="shared" si="788"/>
        <v>0</v>
      </c>
    </row>
    <row r="631" spans="1:27" s="190" customFormat="1" hidden="1" x14ac:dyDescent="0.25">
      <c r="A631" s="187"/>
      <c r="B631" s="187">
        <v>343</v>
      </c>
      <c r="C631" s="188"/>
      <c r="D631" s="189">
        <f t="shared" ref="D631:E631" si="814">SUM(D632+D633+D634+D635)</f>
        <v>0</v>
      </c>
      <c r="E631" s="189">
        <f t="shared" si="814"/>
        <v>0</v>
      </c>
      <c r="F631" s="199">
        <f t="shared" si="772"/>
        <v>0</v>
      </c>
      <c r="G631" s="189"/>
      <c r="H631" s="189">
        <f t="shared" ref="H631:I631" si="815">SUM(H632+H633+H634+H635)</f>
        <v>0</v>
      </c>
      <c r="I631" s="189">
        <f t="shared" si="815"/>
        <v>0</v>
      </c>
      <c r="J631" s="199">
        <f t="shared" si="802"/>
        <v>0</v>
      </c>
      <c r="K631" s="189">
        <f t="shared" ref="K631:S631" si="816">SUM(K632+K633+K634+K635)</f>
        <v>0</v>
      </c>
      <c r="L631" s="189">
        <f t="shared" si="816"/>
        <v>0</v>
      </c>
      <c r="M631" s="189">
        <f t="shared" si="816"/>
        <v>0</v>
      </c>
      <c r="N631" s="189">
        <f t="shared" si="816"/>
        <v>0</v>
      </c>
      <c r="O631" s="189">
        <f t="shared" si="816"/>
        <v>0</v>
      </c>
      <c r="P631" s="189">
        <f t="shared" si="816"/>
        <v>0</v>
      </c>
      <c r="Q631" s="189">
        <f t="shared" si="816"/>
        <v>0</v>
      </c>
      <c r="R631" s="189">
        <f t="shared" si="816"/>
        <v>0</v>
      </c>
      <c r="S631" s="189">
        <f t="shared" si="816"/>
        <v>0</v>
      </c>
      <c r="T631" s="199">
        <f t="shared" si="808"/>
        <v>0</v>
      </c>
      <c r="U631" s="199">
        <f t="shared" si="803"/>
        <v>0</v>
      </c>
      <c r="V631" s="189">
        <f t="shared" ref="V631" si="817">SUM(V632+V633+V634+V635)</f>
        <v>0</v>
      </c>
      <c r="W631" s="199">
        <f t="shared" si="804"/>
        <v>0</v>
      </c>
      <c r="X631" s="189"/>
      <c r="Y631" s="189"/>
      <c r="AA631" s="292">
        <f t="shared" si="788"/>
        <v>0</v>
      </c>
    </row>
    <row r="632" spans="1:27" s="200" customFormat="1" hidden="1" x14ac:dyDescent="0.25">
      <c r="A632" s="195"/>
      <c r="B632" s="196" t="s">
        <v>74</v>
      </c>
      <c r="C632" s="197" t="s">
        <v>75</v>
      </c>
      <c r="D632" s="198"/>
      <c r="E632" s="198"/>
      <c r="F632" s="199">
        <f t="shared" si="772"/>
        <v>0</v>
      </c>
      <c r="G632" s="199"/>
      <c r="H632" s="198"/>
      <c r="I632" s="198"/>
      <c r="J632" s="199">
        <f t="shared" si="802"/>
        <v>0</v>
      </c>
      <c r="K632" s="198"/>
      <c r="L632" s="198"/>
      <c r="M632" s="198"/>
      <c r="N632" s="198"/>
      <c r="O632" s="198"/>
      <c r="P632" s="198"/>
      <c r="Q632" s="198"/>
      <c r="R632" s="198"/>
      <c r="S632" s="198"/>
      <c r="T632" s="199">
        <f t="shared" si="808"/>
        <v>0</v>
      </c>
      <c r="U632" s="199">
        <f t="shared" si="803"/>
        <v>0</v>
      </c>
      <c r="V632" s="198"/>
      <c r="W632" s="199">
        <f t="shared" si="804"/>
        <v>0</v>
      </c>
      <c r="X632" s="198"/>
      <c r="Y632" s="198"/>
      <c r="AA632" s="292">
        <f t="shared" si="788"/>
        <v>0</v>
      </c>
    </row>
    <row r="633" spans="1:27" s="200" customFormat="1" hidden="1" x14ac:dyDescent="0.25">
      <c r="A633" s="195"/>
      <c r="B633" s="196" t="s">
        <v>76</v>
      </c>
      <c r="C633" s="197" t="s">
        <v>77</v>
      </c>
      <c r="D633" s="198"/>
      <c r="E633" s="198"/>
      <c r="F633" s="199">
        <f t="shared" si="772"/>
        <v>0</v>
      </c>
      <c r="G633" s="199"/>
      <c r="H633" s="198"/>
      <c r="I633" s="198"/>
      <c r="J633" s="199">
        <f t="shared" si="802"/>
        <v>0</v>
      </c>
      <c r="K633" s="198"/>
      <c r="L633" s="198"/>
      <c r="M633" s="198"/>
      <c r="N633" s="198"/>
      <c r="O633" s="198"/>
      <c r="P633" s="198"/>
      <c r="Q633" s="198"/>
      <c r="R633" s="198"/>
      <c r="S633" s="198"/>
      <c r="T633" s="199">
        <f t="shared" si="808"/>
        <v>0</v>
      </c>
      <c r="U633" s="199">
        <f t="shared" si="803"/>
        <v>0</v>
      </c>
      <c r="V633" s="198"/>
      <c r="W633" s="199">
        <f t="shared" si="804"/>
        <v>0</v>
      </c>
      <c r="X633" s="198"/>
      <c r="Y633" s="198"/>
      <c r="AA633" s="292">
        <f t="shared" si="788"/>
        <v>0</v>
      </c>
    </row>
    <row r="634" spans="1:27" s="200" customFormat="1" hidden="1" x14ac:dyDescent="0.25">
      <c r="A634" s="195"/>
      <c r="B634" s="196" t="s">
        <v>78</v>
      </c>
      <c r="C634" s="197" t="s">
        <v>79</v>
      </c>
      <c r="D634" s="198"/>
      <c r="E634" s="198"/>
      <c r="F634" s="199">
        <f t="shared" si="772"/>
        <v>0</v>
      </c>
      <c r="G634" s="199"/>
      <c r="H634" s="198"/>
      <c r="I634" s="198"/>
      <c r="J634" s="199">
        <f t="shared" si="802"/>
        <v>0</v>
      </c>
      <c r="K634" s="198"/>
      <c r="L634" s="198"/>
      <c r="M634" s="198"/>
      <c r="N634" s="198"/>
      <c r="O634" s="198"/>
      <c r="P634" s="198"/>
      <c r="Q634" s="198"/>
      <c r="R634" s="198"/>
      <c r="S634" s="198"/>
      <c r="T634" s="199">
        <f t="shared" si="808"/>
        <v>0</v>
      </c>
      <c r="U634" s="199">
        <f t="shared" si="803"/>
        <v>0</v>
      </c>
      <c r="V634" s="198"/>
      <c r="W634" s="199">
        <f t="shared" si="804"/>
        <v>0</v>
      </c>
      <c r="X634" s="198"/>
      <c r="Y634" s="198"/>
      <c r="AA634" s="292">
        <f t="shared" si="788"/>
        <v>0</v>
      </c>
    </row>
    <row r="635" spans="1:27" s="200" customFormat="1" hidden="1" x14ac:dyDescent="0.25">
      <c r="A635" s="195"/>
      <c r="B635" s="196" t="s">
        <v>80</v>
      </c>
      <c r="C635" s="197" t="s">
        <v>81</v>
      </c>
      <c r="D635" s="198"/>
      <c r="E635" s="198"/>
      <c r="F635" s="199">
        <f t="shared" si="772"/>
        <v>0</v>
      </c>
      <c r="G635" s="199"/>
      <c r="H635" s="198"/>
      <c r="I635" s="198"/>
      <c r="J635" s="199">
        <f t="shared" si="802"/>
        <v>0</v>
      </c>
      <c r="K635" s="198"/>
      <c r="L635" s="198"/>
      <c r="M635" s="198"/>
      <c r="N635" s="198"/>
      <c r="O635" s="198"/>
      <c r="P635" s="198"/>
      <c r="Q635" s="198"/>
      <c r="R635" s="198"/>
      <c r="S635" s="198"/>
      <c r="T635" s="199">
        <f t="shared" si="808"/>
        <v>0</v>
      </c>
      <c r="U635" s="199">
        <f t="shared" si="803"/>
        <v>0</v>
      </c>
      <c r="V635" s="198"/>
      <c r="W635" s="199">
        <f t="shared" si="804"/>
        <v>0</v>
      </c>
      <c r="X635" s="198"/>
      <c r="Y635" s="198"/>
      <c r="AA635" s="292">
        <f t="shared" si="788"/>
        <v>0</v>
      </c>
    </row>
    <row r="636" spans="1:27" s="7" customFormat="1" hidden="1" x14ac:dyDescent="0.25">
      <c r="B636" s="5">
        <v>4</v>
      </c>
      <c r="C636" s="7" t="s">
        <v>118</v>
      </c>
      <c r="D636" s="4">
        <f>SUM(D637)</f>
        <v>0</v>
      </c>
      <c r="E636" s="4">
        <f t="shared" ref="E636:V636" si="818">SUM(E637)</f>
        <v>0</v>
      </c>
      <c r="F636" s="199">
        <f t="shared" si="772"/>
        <v>0</v>
      </c>
      <c r="G636" s="4"/>
      <c r="H636" s="4">
        <f t="shared" si="818"/>
        <v>0</v>
      </c>
      <c r="I636" s="4">
        <f t="shared" si="818"/>
        <v>0</v>
      </c>
      <c r="J636" s="199">
        <f t="shared" si="802"/>
        <v>0</v>
      </c>
      <c r="K636" s="4">
        <f t="shared" si="818"/>
        <v>0</v>
      </c>
      <c r="L636" s="4">
        <f t="shared" si="818"/>
        <v>0</v>
      </c>
      <c r="M636" s="4">
        <f t="shared" si="818"/>
        <v>0</v>
      </c>
      <c r="N636" s="4">
        <f t="shared" si="818"/>
        <v>0</v>
      </c>
      <c r="O636" s="4">
        <f t="shared" si="818"/>
        <v>0</v>
      </c>
      <c r="P636" s="4">
        <f t="shared" si="818"/>
        <v>0</v>
      </c>
      <c r="Q636" s="4">
        <f t="shared" si="818"/>
        <v>0</v>
      </c>
      <c r="R636" s="4">
        <f t="shared" si="818"/>
        <v>0</v>
      </c>
      <c r="S636" s="4">
        <f t="shared" si="818"/>
        <v>0</v>
      </c>
      <c r="T636" s="199">
        <f t="shared" si="808"/>
        <v>0</v>
      </c>
      <c r="U636" s="199">
        <f t="shared" si="803"/>
        <v>0</v>
      </c>
      <c r="V636" s="4">
        <f t="shared" si="818"/>
        <v>0</v>
      </c>
      <c r="W636" s="199">
        <f t="shared" si="804"/>
        <v>0</v>
      </c>
      <c r="X636" s="4"/>
      <c r="Y636" s="4"/>
      <c r="AA636" s="292">
        <f t="shared" si="788"/>
        <v>0</v>
      </c>
    </row>
    <row r="637" spans="1:27" s="7" customFormat="1" hidden="1" x14ac:dyDescent="0.25">
      <c r="B637" s="5">
        <v>42</v>
      </c>
      <c r="D637" s="4">
        <f t="shared" ref="D637:E637" si="819">SUM(D638+D646+D649+D654)</f>
        <v>0</v>
      </c>
      <c r="E637" s="4">
        <f t="shared" si="819"/>
        <v>0</v>
      </c>
      <c r="F637" s="199">
        <f t="shared" si="772"/>
        <v>0</v>
      </c>
      <c r="G637" s="4"/>
      <c r="H637" s="4">
        <f t="shared" ref="H637:I637" si="820">SUM(H638+H646+H649+H654)</f>
        <v>0</v>
      </c>
      <c r="I637" s="4">
        <f t="shared" si="820"/>
        <v>0</v>
      </c>
      <c r="J637" s="199">
        <f t="shared" si="802"/>
        <v>0</v>
      </c>
      <c r="K637" s="4">
        <f t="shared" ref="K637:S637" si="821">SUM(K638+K646+K649+K654)</f>
        <v>0</v>
      </c>
      <c r="L637" s="4">
        <f t="shared" si="821"/>
        <v>0</v>
      </c>
      <c r="M637" s="4">
        <f t="shared" si="821"/>
        <v>0</v>
      </c>
      <c r="N637" s="4">
        <f t="shared" si="821"/>
        <v>0</v>
      </c>
      <c r="O637" s="4">
        <f t="shared" si="821"/>
        <v>0</v>
      </c>
      <c r="P637" s="4">
        <f t="shared" si="821"/>
        <v>0</v>
      </c>
      <c r="Q637" s="4">
        <f t="shared" si="821"/>
        <v>0</v>
      </c>
      <c r="R637" s="4">
        <f t="shared" si="821"/>
        <v>0</v>
      </c>
      <c r="S637" s="4">
        <f t="shared" si="821"/>
        <v>0</v>
      </c>
      <c r="T637" s="199">
        <f t="shared" si="808"/>
        <v>0</v>
      </c>
      <c r="U637" s="199">
        <f t="shared" si="803"/>
        <v>0</v>
      </c>
      <c r="V637" s="4">
        <f t="shared" ref="V637" si="822">SUM(V638+V646+V649+V654)</f>
        <v>0</v>
      </c>
      <c r="W637" s="199">
        <f t="shared" si="804"/>
        <v>0</v>
      </c>
      <c r="X637" s="4"/>
      <c r="Y637" s="4"/>
      <c r="AA637" s="292">
        <f t="shared" si="788"/>
        <v>0</v>
      </c>
    </row>
    <row r="638" spans="1:27" s="7" customFormat="1" hidden="1" x14ac:dyDescent="0.25">
      <c r="B638" s="5">
        <v>422</v>
      </c>
      <c r="D638" s="4">
        <f t="shared" ref="D638:E638" si="823">SUM(D639+D640+D641+D642+D643+D644+D645)</f>
        <v>0</v>
      </c>
      <c r="E638" s="4">
        <f t="shared" si="823"/>
        <v>0</v>
      </c>
      <c r="F638" s="199">
        <f t="shared" ref="F638:F656" si="824">SUM(H638:S638)</f>
        <v>0</v>
      </c>
      <c r="G638" s="4"/>
      <c r="H638" s="4">
        <f t="shared" ref="H638:I638" si="825">SUM(H639+H640+H641+H642+H643+H644+H645)</f>
        <v>0</v>
      </c>
      <c r="I638" s="4">
        <f t="shared" si="825"/>
        <v>0</v>
      </c>
      <c r="J638" s="199">
        <f t="shared" si="802"/>
        <v>0</v>
      </c>
      <c r="K638" s="4">
        <f t="shared" ref="K638:S638" si="826">SUM(K639+K640+K641+K642+K643+K644+K645)</f>
        <v>0</v>
      </c>
      <c r="L638" s="4">
        <f t="shared" si="826"/>
        <v>0</v>
      </c>
      <c r="M638" s="4">
        <f t="shared" si="826"/>
        <v>0</v>
      </c>
      <c r="N638" s="4">
        <f t="shared" si="826"/>
        <v>0</v>
      </c>
      <c r="O638" s="4">
        <f t="shared" si="826"/>
        <v>0</v>
      </c>
      <c r="P638" s="4">
        <f t="shared" si="826"/>
        <v>0</v>
      </c>
      <c r="Q638" s="4">
        <f t="shared" si="826"/>
        <v>0</v>
      </c>
      <c r="R638" s="4">
        <f t="shared" si="826"/>
        <v>0</v>
      </c>
      <c r="S638" s="4">
        <f t="shared" si="826"/>
        <v>0</v>
      </c>
      <c r="T638" s="199">
        <f t="shared" si="808"/>
        <v>0</v>
      </c>
      <c r="U638" s="199">
        <f t="shared" si="803"/>
        <v>0</v>
      </c>
      <c r="V638" s="4">
        <f t="shared" ref="V638" si="827">SUM(V639+V640+V641+V642+V643+V644+V645)</f>
        <v>0</v>
      </c>
      <c r="W638" s="199">
        <f t="shared" si="804"/>
        <v>0</v>
      </c>
      <c r="X638" s="4"/>
      <c r="Y638" s="4"/>
      <c r="AA638" s="292">
        <f t="shared" si="788"/>
        <v>0</v>
      </c>
    </row>
    <row r="639" spans="1:27" s="200" customFormat="1" hidden="1" x14ac:dyDescent="0.25">
      <c r="A639" s="195"/>
      <c r="B639" s="204" t="s">
        <v>82</v>
      </c>
      <c r="C639" s="205" t="s">
        <v>83</v>
      </c>
      <c r="D639" s="198"/>
      <c r="E639" s="198"/>
      <c r="F639" s="199">
        <f t="shared" si="824"/>
        <v>0</v>
      </c>
      <c r="G639" s="199"/>
      <c r="H639" s="198"/>
      <c r="I639" s="198"/>
      <c r="J639" s="199">
        <f t="shared" si="802"/>
        <v>0</v>
      </c>
      <c r="K639" s="198"/>
      <c r="L639" s="198"/>
      <c r="M639" s="198"/>
      <c r="N639" s="198"/>
      <c r="O639" s="198"/>
      <c r="P639" s="198"/>
      <c r="Q639" s="198"/>
      <c r="R639" s="198"/>
      <c r="S639" s="198"/>
      <c r="T639" s="199">
        <f t="shared" si="808"/>
        <v>0</v>
      </c>
      <c r="U639" s="199">
        <f t="shared" si="803"/>
        <v>0</v>
      </c>
      <c r="V639" s="198"/>
      <c r="W639" s="199">
        <f t="shared" si="804"/>
        <v>0</v>
      </c>
      <c r="X639" s="198"/>
      <c r="Y639" s="198"/>
      <c r="AA639" s="292">
        <f t="shared" si="788"/>
        <v>0</v>
      </c>
    </row>
    <row r="640" spans="1:27" s="200" customFormat="1" hidden="1" x14ac:dyDescent="0.25">
      <c r="A640" s="195"/>
      <c r="B640" s="204" t="s">
        <v>84</v>
      </c>
      <c r="C640" s="205" t="s">
        <v>85</v>
      </c>
      <c r="D640" s="198"/>
      <c r="E640" s="198"/>
      <c r="F640" s="199">
        <f t="shared" si="824"/>
        <v>0</v>
      </c>
      <c r="G640" s="199"/>
      <c r="H640" s="198"/>
      <c r="I640" s="198"/>
      <c r="J640" s="199">
        <f t="shared" si="802"/>
        <v>0</v>
      </c>
      <c r="K640" s="198"/>
      <c r="L640" s="198"/>
      <c r="M640" s="198"/>
      <c r="N640" s="198"/>
      <c r="O640" s="198"/>
      <c r="P640" s="198"/>
      <c r="Q640" s="198"/>
      <c r="R640" s="198"/>
      <c r="S640" s="198"/>
      <c r="T640" s="199">
        <f t="shared" si="808"/>
        <v>0</v>
      </c>
      <c r="U640" s="199">
        <f t="shared" si="803"/>
        <v>0</v>
      </c>
      <c r="V640" s="198"/>
      <c r="W640" s="199">
        <f t="shared" si="804"/>
        <v>0</v>
      </c>
      <c r="X640" s="198"/>
      <c r="Y640" s="198"/>
      <c r="AA640" s="292">
        <f t="shared" si="788"/>
        <v>0</v>
      </c>
    </row>
    <row r="641" spans="1:27" s="200" customFormat="1" hidden="1" x14ac:dyDescent="0.25">
      <c r="A641" s="195"/>
      <c r="B641" s="204" t="s">
        <v>86</v>
      </c>
      <c r="C641" s="205" t="s">
        <v>87</v>
      </c>
      <c r="D641" s="198"/>
      <c r="E641" s="198"/>
      <c r="F641" s="199">
        <f t="shared" si="824"/>
        <v>0</v>
      </c>
      <c r="G641" s="199"/>
      <c r="H641" s="198"/>
      <c r="I641" s="198"/>
      <c r="J641" s="199">
        <f t="shared" si="802"/>
        <v>0</v>
      </c>
      <c r="K641" s="198"/>
      <c r="L641" s="198"/>
      <c r="M641" s="198"/>
      <c r="N641" s="198"/>
      <c r="O641" s="198"/>
      <c r="P641" s="198"/>
      <c r="Q641" s="198"/>
      <c r="R641" s="198"/>
      <c r="S641" s="198"/>
      <c r="T641" s="199">
        <f t="shared" si="808"/>
        <v>0</v>
      </c>
      <c r="U641" s="199">
        <f t="shared" si="803"/>
        <v>0</v>
      </c>
      <c r="V641" s="198"/>
      <c r="W641" s="199">
        <f t="shared" si="804"/>
        <v>0</v>
      </c>
      <c r="X641" s="198"/>
      <c r="Y641" s="198"/>
      <c r="AA641" s="292">
        <f t="shared" si="788"/>
        <v>0</v>
      </c>
    </row>
    <row r="642" spans="1:27" s="200" customFormat="1" hidden="1" x14ac:dyDescent="0.25">
      <c r="A642" s="195"/>
      <c r="B642" s="204" t="s">
        <v>88</v>
      </c>
      <c r="C642" s="205" t="s">
        <v>89</v>
      </c>
      <c r="D642" s="198"/>
      <c r="E642" s="198"/>
      <c r="F642" s="199">
        <f t="shared" si="824"/>
        <v>0</v>
      </c>
      <c r="G642" s="199"/>
      <c r="H642" s="198"/>
      <c r="I642" s="198"/>
      <c r="J642" s="199">
        <f t="shared" si="802"/>
        <v>0</v>
      </c>
      <c r="K642" s="198"/>
      <c r="L642" s="198"/>
      <c r="M642" s="198"/>
      <c r="N642" s="198"/>
      <c r="O642" s="198"/>
      <c r="P642" s="198"/>
      <c r="Q642" s="198"/>
      <c r="R642" s="198"/>
      <c r="S642" s="198"/>
      <c r="T642" s="199">
        <f t="shared" si="808"/>
        <v>0</v>
      </c>
      <c r="U642" s="199">
        <f t="shared" si="803"/>
        <v>0</v>
      </c>
      <c r="V642" s="198"/>
      <c r="W642" s="199">
        <f t="shared" si="804"/>
        <v>0</v>
      </c>
      <c r="X642" s="198"/>
      <c r="Y642" s="198"/>
      <c r="AA642" s="292">
        <f t="shared" si="788"/>
        <v>0</v>
      </c>
    </row>
    <row r="643" spans="1:27" s="200" customFormat="1" hidden="1" x14ac:dyDescent="0.25">
      <c r="A643" s="195"/>
      <c r="B643" s="204" t="s">
        <v>90</v>
      </c>
      <c r="C643" s="205" t="s">
        <v>91</v>
      </c>
      <c r="D643" s="198"/>
      <c r="E643" s="198"/>
      <c r="F643" s="199">
        <f t="shared" si="824"/>
        <v>0</v>
      </c>
      <c r="G643" s="199"/>
      <c r="H643" s="198"/>
      <c r="I643" s="198"/>
      <c r="J643" s="199">
        <f t="shared" si="802"/>
        <v>0</v>
      </c>
      <c r="K643" s="198"/>
      <c r="L643" s="198"/>
      <c r="M643" s="198"/>
      <c r="N643" s="198"/>
      <c r="O643" s="198"/>
      <c r="P643" s="198"/>
      <c r="Q643" s="198"/>
      <c r="R643" s="198"/>
      <c r="S643" s="198"/>
      <c r="T643" s="199">
        <f t="shared" si="808"/>
        <v>0</v>
      </c>
      <c r="U643" s="199">
        <f t="shared" si="803"/>
        <v>0</v>
      </c>
      <c r="V643" s="198"/>
      <c r="W643" s="199">
        <f t="shared" si="804"/>
        <v>0</v>
      </c>
      <c r="X643" s="198"/>
      <c r="Y643" s="198"/>
      <c r="AA643" s="292">
        <f t="shared" si="788"/>
        <v>0</v>
      </c>
    </row>
    <row r="644" spans="1:27" s="200" customFormat="1" hidden="1" x14ac:dyDescent="0.25">
      <c r="A644" s="195"/>
      <c r="B644" s="204" t="s">
        <v>92</v>
      </c>
      <c r="C644" s="205" t="s">
        <v>93</v>
      </c>
      <c r="D644" s="198"/>
      <c r="E644" s="198"/>
      <c r="F644" s="199">
        <f t="shared" si="824"/>
        <v>0</v>
      </c>
      <c r="G644" s="199"/>
      <c r="H644" s="198"/>
      <c r="I644" s="198"/>
      <c r="J644" s="199">
        <f t="shared" si="802"/>
        <v>0</v>
      </c>
      <c r="K644" s="198"/>
      <c r="L644" s="198"/>
      <c r="M644" s="198"/>
      <c r="N644" s="198"/>
      <c r="O644" s="198"/>
      <c r="P644" s="198"/>
      <c r="Q644" s="198"/>
      <c r="R644" s="198"/>
      <c r="S644" s="198"/>
      <c r="T644" s="199">
        <f t="shared" si="808"/>
        <v>0</v>
      </c>
      <c r="U644" s="199">
        <f t="shared" si="803"/>
        <v>0</v>
      </c>
      <c r="V644" s="198"/>
      <c r="W644" s="199">
        <f t="shared" si="804"/>
        <v>0</v>
      </c>
      <c r="X644" s="198"/>
      <c r="Y644" s="198"/>
      <c r="AA644" s="292">
        <f t="shared" si="788"/>
        <v>0</v>
      </c>
    </row>
    <row r="645" spans="1:27" s="200" customFormat="1" hidden="1" x14ac:dyDescent="0.25">
      <c r="A645" s="195"/>
      <c r="B645" s="204" t="s">
        <v>94</v>
      </c>
      <c r="C645" s="205" t="s">
        <v>95</v>
      </c>
      <c r="D645" s="198"/>
      <c r="E645" s="198"/>
      <c r="F645" s="199">
        <f t="shared" si="824"/>
        <v>0</v>
      </c>
      <c r="G645" s="199"/>
      <c r="H645" s="198"/>
      <c r="I645" s="198"/>
      <c r="J645" s="199">
        <f t="shared" si="802"/>
        <v>0</v>
      </c>
      <c r="K645" s="198"/>
      <c r="L645" s="198"/>
      <c r="M645" s="198"/>
      <c r="N645" s="198"/>
      <c r="O645" s="198"/>
      <c r="P645" s="198"/>
      <c r="Q645" s="198"/>
      <c r="R645" s="198"/>
      <c r="S645" s="198"/>
      <c r="T645" s="199">
        <f t="shared" si="808"/>
        <v>0</v>
      </c>
      <c r="U645" s="199">
        <f t="shared" si="803"/>
        <v>0</v>
      </c>
      <c r="V645" s="198"/>
      <c r="W645" s="199">
        <f t="shared" si="804"/>
        <v>0</v>
      </c>
      <c r="X645" s="198"/>
      <c r="Y645" s="198"/>
      <c r="AA645" s="292">
        <f t="shared" si="788"/>
        <v>0</v>
      </c>
    </row>
    <row r="646" spans="1:27" s="190" customFormat="1" hidden="1" x14ac:dyDescent="0.25">
      <c r="A646" s="187"/>
      <c r="B646" s="187">
        <v>423</v>
      </c>
      <c r="C646" s="192"/>
      <c r="D646" s="189">
        <f t="shared" ref="D646:E646" si="828">SUM(D647+D648)</f>
        <v>0</v>
      </c>
      <c r="E646" s="189">
        <f t="shared" si="828"/>
        <v>0</v>
      </c>
      <c r="F646" s="199">
        <f t="shared" si="824"/>
        <v>0</v>
      </c>
      <c r="G646" s="189"/>
      <c r="H646" s="189">
        <f t="shared" ref="H646:I646" si="829">SUM(H647+H648)</f>
        <v>0</v>
      </c>
      <c r="I646" s="189">
        <f t="shared" si="829"/>
        <v>0</v>
      </c>
      <c r="J646" s="199">
        <f t="shared" si="802"/>
        <v>0</v>
      </c>
      <c r="K646" s="189">
        <f t="shared" ref="K646:S646" si="830">SUM(K647+K648)</f>
        <v>0</v>
      </c>
      <c r="L646" s="189">
        <f t="shared" si="830"/>
        <v>0</v>
      </c>
      <c r="M646" s="189">
        <f t="shared" si="830"/>
        <v>0</v>
      </c>
      <c r="N646" s="189">
        <f t="shared" si="830"/>
        <v>0</v>
      </c>
      <c r="O646" s="189">
        <f t="shared" si="830"/>
        <v>0</v>
      </c>
      <c r="P646" s="189">
        <f t="shared" si="830"/>
        <v>0</v>
      </c>
      <c r="Q646" s="189">
        <f t="shared" si="830"/>
        <v>0</v>
      </c>
      <c r="R646" s="189">
        <f t="shared" si="830"/>
        <v>0</v>
      </c>
      <c r="S646" s="189">
        <f t="shared" si="830"/>
        <v>0</v>
      </c>
      <c r="T646" s="199">
        <f t="shared" si="808"/>
        <v>0</v>
      </c>
      <c r="U646" s="199">
        <f t="shared" si="803"/>
        <v>0</v>
      </c>
      <c r="V646" s="189">
        <f t="shared" ref="V646" si="831">SUM(V647+V648)</f>
        <v>0</v>
      </c>
      <c r="W646" s="199">
        <f t="shared" si="804"/>
        <v>0</v>
      </c>
      <c r="X646" s="189"/>
      <c r="Y646" s="189"/>
      <c r="AA646" s="292">
        <f t="shared" si="788"/>
        <v>0</v>
      </c>
    </row>
    <row r="647" spans="1:27" s="200" customFormat="1" hidden="1" x14ac:dyDescent="0.25">
      <c r="A647" s="195"/>
      <c r="B647" s="204" t="s">
        <v>96</v>
      </c>
      <c r="C647" s="205" t="s">
        <v>97</v>
      </c>
      <c r="D647" s="198"/>
      <c r="E647" s="198"/>
      <c r="F647" s="199">
        <f t="shared" si="824"/>
        <v>0</v>
      </c>
      <c r="G647" s="199"/>
      <c r="H647" s="198"/>
      <c r="I647" s="198"/>
      <c r="J647" s="199">
        <f t="shared" si="802"/>
        <v>0</v>
      </c>
      <c r="K647" s="198"/>
      <c r="L647" s="198"/>
      <c r="M647" s="198"/>
      <c r="N647" s="198"/>
      <c r="O647" s="198"/>
      <c r="P647" s="198"/>
      <c r="Q647" s="198"/>
      <c r="R647" s="198"/>
      <c r="S647" s="198"/>
      <c r="T647" s="199">
        <f t="shared" si="808"/>
        <v>0</v>
      </c>
      <c r="U647" s="199">
        <f t="shared" si="803"/>
        <v>0</v>
      </c>
      <c r="V647" s="198"/>
      <c r="W647" s="199">
        <f t="shared" si="804"/>
        <v>0</v>
      </c>
      <c r="X647" s="198"/>
      <c r="Y647" s="198"/>
      <c r="AA647" s="292">
        <f t="shared" si="788"/>
        <v>0</v>
      </c>
    </row>
    <row r="648" spans="1:27" s="200" customFormat="1" hidden="1" x14ac:dyDescent="0.25">
      <c r="A648" s="195"/>
      <c r="B648" s="204" t="s">
        <v>98</v>
      </c>
      <c r="C648" s="205" t="s">
        <v>99</v>
      </c>
      <c r="D648" s="198"/>
      <c r="E648" s="198"/>
      <c r="F648" s="199">
        <f t="shared" si="824"/>
        <v>0</v>
      </c>
      <c r="G648" s="199"/>
      <c r="H648" s="198"/>
      <c r="I648" s="198"/>
      <c r="J648" s="199">
        <f t="shared" si="802"/>
        <v>0</v>
      </c>
      <c r="K648" s="198"/>
      <c r="L648" s="198"/>
      <c r="M648" s="198"/>
      <c r="N648" s="198"/>
      <c r="O648" s="198"/>
      <c r="P648" s="198"/>
      <c r="Q648" s="198"/>
      <c r="R648" s="198"/>
      <c r="S648" s="198"/>
      <c r="T648" s="199">
        <f t="shared" si="808"/>
        <v>0</v>
      </c>
      <c r="U648" s="199">
        <f t="shared" si="803"/>
        <v>0</v>
      </c>
      <c r="V648" s="198"/>
      <c r="W648" s="199">
        <f t="shared" si="804"/>
        <v>0</v>
      </c>
      <c r="X648" s="198"/>
      <c r="Y648" s="198"/>
      <c r="AA648" s="292">
        <f t="shared" si="788"/>
        <v>0</v>
      </c>
    </row>
    <row r="649" spans="1:27" s="190" customFormat="1" hidden="1" x14ac:dyDescent="0.25">
      <c r="A649" s="187"/>
      <c r="B649" s="187">
        <v>424</v>
      </c>
      <c r="C649" s="192"/>
      <c r="D649" s="189">
        <f t="shared" ref="D649:E649" si="832">SUM(D650+D651+D652+D653)</f>
        <v>0</v>
      </c>
      <c r="E649" s="189">
        <f t="shared" si="832"/>
        <v>0</v>
      </c>
      <c r="F649" s="199">
        <f t="shared" si="824"/>
        <v>0</v>
      </c>
      <c r="G649" s="189"/>
      <c r="H649" s="189">
        <f t="shared" ref="H649:I649" si="833">SUM(H650+H651+H652+H653)</f>
        <v>0</v>
      </c>
      <c r="I649" s="189">
        <f t="shared" si="833"/>
        <v>0</v>
      </c>
      <c r="J649" s="199">
        <f t="shared" si="802"/>
        <v>0</v>
      </c>
      <c r="K649" s="189">
        <f t="shared" ref="K649:S649" si="834">SUM(K650+K651+K652+K653)</f>
        <v>0</v>
      </c>
      <c r="L649" s="189">
        <f t="shared" si="834"/>
        <v>0</v>
      </c>
      <c r="M649" s="189">
        <f t="shared" si="834"/>
        <v>0</v>
      </c>
      <c r="N649" s="189">
        <f t="shared" si="834"/>
        <v>0</v>
      </c>
      <c r="O649" s="189">
        <f t="shared" si="834"/>
        <v>0</v>
      </c>
      <c r="P649" s="189">
        <f t="shared" si="834"/>
        <v>0</v>
      </c>
      <c r="Q649" s="189">
        <f t="shared" si="834"/>
        <v>0</v>
      </c>
      <c r="R649" s="189">
        <f t="shared" si="834"/>
        <v>0</v>
      </c>
      <c r="S649" s="189">
        <f t="shared" si="834"/>
        <v>0</v>
      </c>
      <c r="T649" s="199">
        <f t="shared" si="808"/>
        <v>0</v>
      </c>
      <c r="U649" s="199">
        <f t="shared" si="803"/>
        <v>0</v>
      </c>
      <c r="V649" s="189">
        <f t="shared" ref="V649" si="835">SUM(V650+V651+V652+V653)</f>
        <v>0</v>
      </c>
      <c r="W649" s="199">
        <f t="shared" si="804"/>
        <v>0</v>
      </c>
      <c r="X649" s="189"/>
      <c r="Y649" s="189"/>
      <c r="AA649" s="292">
        <f t="shared" si="788"/>
        <v>0</v>
      </c>
    </row>
    <row r="650" spans="1:27" s="200" customFormat="1" hidden="1" x14ac:dyDescent="0.25">
      <c r="A650" s="195"/>
      <c r="B650" s="206">
        <v>4241</v>
      </c>
      <c r="C650" s="207" t="s">
        <v>100</v>
      </c>
      <c r="D650" s="198"/>
      <c r="E650" s="198"/>
      <c r="F650" s="199">
        <f t="shared" si="824"/>
        <v>0</v>
      </c>
      <c r="G650" s="199"/>
      <c r="H650" s="198"/>
      <c r="I650" s="198"/>
      <c r="J650" s="199">
        <f t="shared" si="802"/>
        <v>0</v>
      </c>
      <c r="K650" s="198"/>
      <c r="L650" s="198"/>
      <c r="M650" s="198"/>
      <c r="N650" s="198"/>
      <c r="O650" s="198"/>
      <c r="P650" s="198"/>
      <c r="Q650" s="198"/>
      <c r="R650" s="198"/>
      <c r="S650" s="198"/>
      <c r="T650" s="199">
        <f t="shared" si="808"/>
        <v>0</v>
      </c>
      <c r="U650" s="199">
        <f t="shared" si="803"/>
        <v>0</v>
      </c>
      <c r="V650" s="198"/>
      <c r="W650" s="199">
        <f t="shared" si="804"/>
        <v>0</v>
      </c>
      <c r="X650" s="198"/>
      <c r="Y650" s="198"/>
      <c r="AA650" s="292">
        <f t="shared" si="788"/>
        <v>0</v>
      </c>
    </row>
    <row r="651" spans="1:27" s="200" customFormat="1" hidden="1" x14ac:dyDescent="0.25">
      <c r="A651" s="195"/>
      <c r="B651" s="206">
        <v>4242</v>
      </c>
      <c r="C651" s="208" t="s">
        <v>101</v>
      </c>
      <c r="D651" s="198"/>
      <c r="E651" s="198"/>
      <c r="F651" s="199">
        <f t="shared" si="824"/>
        <v>0</v>
      </c>
      <c r="G651" s="199"/>
      <c r="H651" s="198"/>
      <c r="I651" s="198"/>
      <c r="J651" s="199">
        <f t="shared" si="802"/>
        <v>0</v>
      </c>
      <c r="K651" s="198"/>
      <c r="L651" s="198"/>
      <c r="M651" s="198"/>
      <c r="N651" s="198"/>
      <c r="O651" s="198"/>
      <c r="P651" s="198"/>
      <c r="Q651" s="198"/>
      <c r="R651" s="198"/>
      <c r="S651" s="198"/>
      <c r="T651" s="199">
        <f t="shared" si="808"/>
        <v>0</v>
      </c>
      <c r="U651" s="199">
        <f t="shared" si="803"/>
        <v>0</v>
      </c>
      <c r="V651" s="198"/>
      <c r="W651" s="199">
        <f t="shared" si="804"/>
        <v>0</v>
      </c>
      <c r="X651" s="198"/>
      <c r="Y651" s="198"/>
      <c r="AA651" s="292">
        <f t="shared" si="788"/>
        <v>0</v>
      </c>
    </row>
    <row r="652" spans="1:27" s="200" customFormat="1" hidden="1" x14ac:dyDescent="0.25">
      <c r="A652" s="195"/>
      <c r="B652" s="206">
        <v>4243</v>
      </c>
      <c r="C652" s="208" t="s">
        <v>102</v>
      </c>
      <c r="D652" s="198"/>
      <c r="E652" s="198"/>
      <c r="F652" s="199">
        <f t="shared" si="824"/>
        <v>0</v>
      </c>
      <c r="G652" s="199"/>
      <c r="H652" s="198"/>
      <c r="I652" s="198"/>
      <c r="J652" s="199">
        <f t="shared" si="802"/>
        <v>0</v>
      </c>
      <c r="K652" s="198"/>
      <c r="L652" s="198"/>
      <c r="M652" s="198"/>
      <c r="N652" s="198"/>
      <c r="O652" s="198"/>
      <c r="P652" s="198"/>
      <c r="Q652" s="198"/>
      <c r="R652" s="198"/>
      <c r="S652" s="198"/>
      <c r="T652" s="199">
        <f t="shared" si="808"/>
        <v>0</v>
      </c>
      <c r="U652" s="199">
        <f t="shared" si="803"/>
        <v>0</v>
      </c>
      <c r="V652" s="198"/>
      <c r="W652" s="199">
        <f t="shared" si="804"/>
        <v>0</v>
      </c>
      <c r="X652" s="198"/>
      <c r="Y652" s="198"/>
      <c r="AA652" s="292">
        <f t="shared" si="788"/>
        <v>0</v>
      </c>
    </row>
    <row r="653" spans="1:27" s="200" customFormat="1" hidden="1" x14ac:dyDescent="0.25">
      <c r="A653" s="195"/>
      <c r="B653" s="206">
        <v>4244</v>
      </c>
      <c r="C653" s="208" t="s">
        <v>103</v>
      </c>
      <c r="D653" s="198"/>
      <c r="E653" s="198"/>
      <c r="F653" s="199">
        <f t="shared" si="824"/>
        <v>0</v>
      </c>
      <c r="G653" s="199"/>
      <c r="H653" s="198"/>
      <c r="I653" s="198"/>
      <c r="J653" s="199">
        <f t="shared" si="802"/>
        <v>0</v>
      </c>
      <c r="K653" s="198"/>
      <c r="L653" s="198"/>
      <c r="M653" s="198"/>
      <c r="N653" s="198"/>
      <c r="O653" s="198"/>
      <c r="P653" s="198"/>
      <c r="Q653" s="198"/>
      <c r="R653" s="198"/>
      <c r="S653" s="198"/>
      <c r="T653" s="199">
        <f t="shared" si="808"/>
        <v>0</v>
      </c>
      <c r="U653" s="199">
        <f t="shared" si="803"/>
        <v>0</v>
      </c>
      <c r="V653" s="198"/>
      <c r="W653" s="199">
        <f t="shared" si="804"/>
        <v>0</v>
      </c>
      <c r="X653" s="198"/>
      <c r="Y653" s="198"/>
      <c r="AA653" s="292">
        <f t="shared" si="788"/>
        <v>0</v>
      </c>
    </row>
    <row r="654" spans="1:27" s="190" customFormat="1" hidden="1" x14ac:dyDescent="0.25">
      <c r="A654" s="187"/>
      <c r="B654" s="187">
        <v>426</v>
      </c>
      <c r="C654" s="191"/>
      <c r="D654" s="189">
        <f t="shared" ref="D654:E654" si="836">SUM(D655+D656)</f>
        <v>0</v>
      </c>
      <c r="E654" s="189">
        <f t="shared" si="836"/>
        <v>0</v>
      </c>
      <c r="F654" s="199">
        <f t="shared" si="824"/>
        <v>0</v>
      </c>
      <c r="G654" s="189"/>
      <c r="H654" s="189">
        <f t="shared" ref="H654:I654" si="837">SUM(H655+H656)</f>
        <v>0</v>
      </c>
      <c r="I654" s="189">
        <f t="shared" si="837"/>
        <v>0</v>
      </c>
      <c r="J654" s="199">
        <f t="shared" si="802"/>
        <v>0</v>
      </c>
      <c r="K654" s="189">
        <f t="shared" ref="K654:S654" si="838">SUM(K655+K656)</f>
        <v>0</v>
      </c>
      <c r="L654" s="189">
        <f t="shared" si="838"/>
        <v>0</v>
      </c>
      <c r="M654" s="189">
        <f t="shared" si="838"/>
        <v>0</v>
      </c>
      <c r="N654" s="189">
        <f t="shared" si="838"/>
        <v>0</v>
      </c>
      <c r="O654" s="189">
        <f t="shared" si="838"/>
        <v>0</v>
      </c>
      <c r="P654" s="189">
        <f t="shared" si="838"/>
        <v>0</v>
      </c>
      <c r="Q654" s="189">
        <f t="shared" si="838"/>
        <v>0</v>
      </c>
      <c r="R654" s="189">
        <f t="shared" si="838"/>
        <v>0</v>
      </c>
      <c r="S654" s="189">
        <f t="shared" si="838"/>
        <v>0</v>
      </c>
      <c r="T654" s="199">
        <f t="shared" si="808"/>
        <v>0</v>
      </c>
      <c r="U654" s="199">
        <f t="shared" si="803"/>
        <v>0</v>
      </c>
      <c r="V654" s="189">
        <f t="shared" ref="V654" si="839">SUM(V655+V656)</f>
        <v>0</v>
      </c>
      <c r="W654" s="199">
        <f t="shared" si="804"/>
        <v>0</v>
      </c>
      <c r="X654" s="189"/>
      <c r="Y654" s="189"/>
      <c r="AA654" s="292">
        <f t="shared" si="788"/>
        <v>0</v>
      </c>
    </row>
    <row r="655" spans="1:27" s="200" customFormat="1" hidden="1" x14ac:dyDescent="0.25">
      <c r="A655" s="195"/>
      <c r="B655" s="204">
        <v>4262</v>
      </c>
      <c r="C655" s="205" t="s">
        <v>104</v>
      </c>
      <c r="D655" s="198"/>
      <c r="E655" s="198"/>
      <c r="F655" s="199">
        <f t="shared" si="824"/>
        <v>0</v>
      </c>
      <c r="G655" s="199"/>
      <c r="H655" s="198"/>
      <c r="I655" s="198"/>
      <c r="J655" s="199">
        <f t="shared" si="802"/>
        <v>0</v>
      </c>
      <c r="K655" s="198"/>
      <c r="L655" s="198"/>
      <c r="M655" s="198"/>
      <c r="N655" s="198"/>
      <c r="O655" s="198"/>
      <c r="P655" s="198"/>
      <c r="Q655" s="198"/>
      <c r="R655" s="198"/>
      <c r="S655" s="198"/>
      <c r="T655" s="199">
        <f t="shared" si="808"/>
        <v>0</v>
      </c>
      <c r="U655" s="199">
        <f t="shared" si="803"/>
        <v>0</v>
      </c>
      <c r="V655" s="198"/>
      <c r="W655" s="199">
        <f t="shared" si="804"/>
        <v>0</v>
      </c>
      <c r="X655" s="198"/>
      <c r="Y655" s="198"/>
      <c r="AA655" s="292">
        <f t="shared" si="788"/>
        <v>0</v>
      </c>
    </row>
    <row r="656" spans="1:27" s="200" customFormat="1" hidden="1" x14ac:dyDescent="0.25">
      <c r="A656" s="195"/>
      <c r="B656" s="204">
        <v>4263</v>
      </c>
      <c r="C656" s="205" t="s">
        <v>105</v>
      </c>
      <c r="D656" s="198"/>
      <c r="E656" s="198"/>
      <c r="F656" s="199">
        <f t="shared" si="824"/>
        <v>0</v>
      </c>
      <c r="G656" s="199"/>
      <c r="H656" s="198"/>
      <c r="I656" s="198"/>
      <c r="J656" s="199">
        <f t="shared" si="802"/>
        <v>0</v>
      </c>
      <c r="K656" s="198"/>
      <c r="L656" s="198"/>
      <c r="M656" s="198"/>
      <c r="N656" s="198"/>
      <c r="O656" s="198"/>
      <c r="P656" s="198"/>
      <c r="Q656" s="198"/>
      <c r="R656" s="198"/>
      <c r="S656" s="198"/>
      <c r="T656" s="199">
        <f t="shared" si="808"/>
        <v>0</v>
      </c>
      <c r="U656" s="199">
        <f t="shared" si="803"/>
        <v>0</v>
      </c>
      <c r="V656" s="198"/>
      <c r="W656" s="199">
        <f t="shared" si="804"/>
        <v>0</v>
      </c>
      <c r="X656" s="198"/>
      <c r="Y656" s="198"/>
      <c r="AA656" s="292">
        <f t="shared" si="788"/>
        <v>0</v>
      </c>
    </row>
    <row r="657" spans="1:27" s="200" customFormat="1" ht="14.25" hidden="1" x14ac:dyDescent="0.25">
      <c r="A657" s="195"/>
      <c r="B657" s="204"/>
      <c r="C657" s="315" t="s">
        <v>609</v>
      </c>
      <c r="D657" s="198"/>
      <c r="E657" s="198"/>
      <c r="F657" s="199"/>
      <c r="G657" s="199"/>
      <c r="H657" s="316">
        <f>+H661</f>
        <v>0</v>
      </c>
      <c r="I657" s="198"/>
      <c r="J657" s="199">
        <f t="shared" si="802"/>
        <v>0</v>
      </c>
      <c r="K657" s="198"/>
      <c r="L657" s="198"/>
      <c r="M657" s="198"/>
      <c r="N657" s="198"/>
      <c r="O657" s="198"/>
      <c r="P657" s="198"/>
      <c r="Q657" s="198"/>
      <c r="R657" s="198"/>
      <c r="S657" s="198"/>
      <c r="T657" s="199">
        <f t="shared" si="808"/>
        <v>0</v>
      </c>
      <c r="U657" s="199">
        <f t="shared" si="803"/>
        <v>0</v>
      </c>
      <c r="V657" s="198"/>
      <c r="W657" s="199">
        <f t="shared" si="804"/>
        <v>0</v>
      </c>
      <c r="X657" s="198"/>
      <c r="Y657" s="198"/>
      <c r="AA657" s="292"/>
    </row>
    <row r="658" spans="1:27" s="200" customFormat="1" ht="14.25" hidden="1" x14ac:dyDescent="0.25">
      <c r="A658" s="195"/>
      <c r="B658" s="5">
        <v>3</v>
      </c>
      <c r="C658" s="192" t="s">
        <v>606</v>
      </c>
      <c r="D658" s="198"/>
      <c r="E658" s="198"/>
      <c r="F658" s="199"/>
      <c r="G658" s="199"/>
      <c r="H658" s="316">
        <v>0</v>
      </c>
      <c r="I658" s="198"/>
      <c r="J658" s="199">
        <f t="shared" si="802"/>
        <v>0</v>
      </c>
      <c r="K658" s="198"/>
      <c r="L658" s="198"/>
      <c r="M658" s="198"/>
      <c r="N658" s="198"/>
      <c r="O658" s="198"/>
      <c r="P658" s="198"/>
      <c r="Q658" s="198"/>
      <c r="R658" s="198"/>
      <c r="S658" s="198"/>
      <c r="T658" s="199">
        <f t="shared" si="808"/>
        <v>0</v>
      </c>
      <c r="U658" s="199">
        <f t="shared" si="803"/>
        <v>0</v>
      </c>
      <c r="V658" s="198"/>
      <c r="W658" s="199">
        <f t="shared" si="804"/>
        <v>0</v>
      </c>
      <c r="X658" s="198"/>
      <c r="Y658" s="198"/>
      <c r="AA658" s="292"/>
    </row>
    <row r="659" spans="1:27" s="200" customFormat="1" ht="14.25" hidden="1" x14ac:dyDescent="0.25">
      <c r="A659" s="195"/>
      <c r="B659" s="5">
        <v>32</v>
      </c>
      <c r="C659" s="192" t="s">
        <v>607</v>
      </c>
      <c r="D659" s="198"/>
      <c r="E659" s="198"/>
      <c r="F659" s="199"/>
      <c r="G659" s="199"/>
      <c r="H659" s="316">
        <v>0</v>
      </c>
      <c r="I659" s="198"/>
      <c r="J659" s="199">
        <f t="shared" si="802"/>
        <v>0</v>
      </c>
      <c r="K659" s="198"/>
      <c r="L659" s="198"/>
      <c r="M659" s="198"/>
      <c r="N659" s="198"/>
      <c r="O659" s="198"/>
      <c r="P659" s="198"/>
      <c r="Q659" s="198"/>
      <c r="R659" s="198"/>
      <c r="S659" s="198"/>
      <c r="T659" s="199">
        <f t="shared" si="808"/>
        <v>0</v>
      </c>
      <c r="U659" s="199">
        <f t="shared" si="803"/>
        <v>0</v>
      </c>
      <c r="V659" s="198"/>
      <c r="W659" s="199">
        <f t="shared" si="804"/>
        <v>0</v>
      </c>
      <c r="X659" s="198"/>
      <c r="Y659" s="198"/>
      <c r="AA659" s="292"/>
    </row>
    <row r="660" spans="1:27" s="200" customFormat="1" ht="14.25" hidden="1" x14ac:dyDescent="0.25">
      <c r="A660" s="195"/>
      <c r="B660" s="5">
        <v>322</v>
      </c>
      <c r="C660" s="192" t="s">
        <v>608</v>
      </c>
      <c r="D660" s="198"/>
      <c r="E660" s="198"/>
      <c r="F660" s="199"/>
      <c r="G660" s="199"/>
      <c r="H660" s="316">
        <v>0</v>
      </c>
      <c r="I660" s="198"/>
      <c r="J660" s="199">
        <f t="shared" si="802"/>
        <v>0</v>
      </c>
      <c r="K660" s="198"/>
      <c r="L660" s="198"/>
      <c r="M660" s="198"/>
      <c r="N660" s="198"/>
      <c r="O660" s="198"/>
      <c r="P660" s="198"/>
      <c r="Q660" s="198"/>
      <c r="R660" s="198"/>
      <c r="S660" s="198"/>
      <c r="T660" s="199">
        <f t="shared" si="808"/>
        <v>0</v>
      </c>
      <c r="U660" s="199">
        <f t="shared" si="803"/>
        <v>0</v>
      </c>
      <c r="V660" s="198"/>
      <c r="W660" s="199">
        <f t="shared" si="804"/>
        <v>0</v>
      </c>
      <c r="X660" s="198"/>
      <c r="Y660" s="198"/>
      <c r="AA660" s="292"/>
    </row>
    <row r="661" spans="1:27" s="200" customFormat="1" ht="14.25" hidden="1" x14ac:dyDescent="0.25">
      <c r="A661" s="195"/>
      <c r="B661" s="204">
        <v>3225</v>
      </c>
      <c r="C661" s="205" t="s">
        <v>32</v>
      </c>
      <c r="D661" s="198"/>
      <c r="E661" s="198"/>
      <c r="F661" s="199"/>
      <c r="G661" s="199"/>
      <c r="H661" s="317">
        <v>0</v>
      </c>
      <c r="I661" s="198"/>
      <c r="J661" s="199">
        <f t="shared" si="802"/>
        <v>0</v>
      </c>
      <c r="K661" s="198"/>
      <c r="L661" s="198"/>
      <c r="M661" s="198"/>
      <c r="N661" s="198"/>
      <c r="O661" s="198"/>
      <c r="P661" s="198"/>
      <c r="Q661" s="198"/>
      <c r="R661" s="198"/>
      <c r="S661" s="198"/>
      <c r="T661" s="199">
        <f t="shared" si="808"/>
        <v>0</v>
      </c>
      <c r="U661" s="199">
        <f t="shared" si="803"/>
        <v>0</v>
      </c>
      <c r="V661" s="198"/>
      <c r="W661" s="199">
        <f t="shared" si="804"/>
        <v>0</v>
      </c>
      <c r="X661" s="198"/>
      <c r="Y661" s="198"/>
      <c r="AA661" s="292"/>
    </row>
    <row r="662" spans="1:27" s="200" customFormat="1" ht="14.25" x14ac:dyDescent="0.25">
      <c r="A662" s="195"/>
      <c r="B662" s="204"/>
      <c r="C662" s="205"/>
      <c r="D662" s="198"/>
      <c r="E662" s="198"/>
      <c r="F662" s="199"/>
      <c r="G662" s="199"/>
      <c r="H662" s="317"/>
      <c r="I662" s="198"/>
      <c r="J662" s="199"/>
      <c r="K662" s="198"/>
      <c r="L662" s="198"/>
      <c r="M662" s="198"/>
      <c r="N662" s="198"/>
      <c r="O662" s="198"/>
      <c r="P662" s="198"/>
      <c r="Q662" s="198"/>
      <c r="R662" s="198"/>
      <c r="S662" s="198"/>
      <c r="T662" s="199"/>
      <c r="U662" s="199"/>
      <c r="V662" s="198"/>
      <c r="W662" s="199"/>
      <c r="X662" s="198"/>
      <c r="Y662" s="198"/>
      <c r="AA662" s="292"/>
    </row>
    <row r="663" spans="1:27" s="200" customFormat="1" x14ac:dyDescent="0.25">
      <c r="A663" s="195"/>
      <c r="B663" s="204"/>
      <c r="C663" s="205"/>
      <c r="D663" s="198"/>
      <c r="E663" s="198"/>
      <c r="F663" s="199"/>
      <c r="G663" s="199"/>
      <c r="H663" s="198"/>
      <c r="I663" s="198"/>
      <c r="J663" s="199">
        <f t="shared" si="802"/>
        <v>0</v>
      </c>
      <c r="K663" s="198"/>
      <c r="L663" s="198"/>
      <c r="M663" s="198"/>
      <c r="N663" s="198"/>
      <c r="O663" s="198"/>
      <c r="P663" s="198"/>
      <c r="Q663" s="198"/>
      <c r="R663" s="198"/>
      <c r="S663" s="198"/>
      <c r="T663" s="199">
        <f t="shared" si="808"/>
        <v>0</v>
      </c>
      <c r="U663" s="199">
        <f t="shared" si="803"/>
        <v>0</v>
      </c>
      <c r="V663" s="198"/>
      <c r="W663" s="199">
        <f t="shared" si="804"/>
        <v>0</v>
      </c>
      <c r="X663" s="198"/>
      <c r="Y663" s="198"/>
      <c r="AA663" s="292"/>
    </row>
    <row r="664" spans="1:27" s="200" customFormat="1" ht="14.25" x14ac:dyDescent="0.25">
      <c r="A664" s="195"/>
      <c r="B664" s="204"/>
      <c r="C664" s="315" t="s">
        <v>615</v>
      </c>
      <c r="D664" s="198"/>
      <c r="E664" s="198"/>
      <c r="F664" s="199"/>
      <c r="G664" s="199"/>
      <c r="H664" s="189">
        <f>+H665</f>
        <v>58400</v>
      </c>
      <c r="I664" s="189">
        <v>0</v>
      </c>
      <c r="J664" s="199">
        <f t="shared" si="802"/>
        <v>58400</v>
      </c>
      <c r="K664" s="189">
        <v>0</v>
      </c>
      <c r="L664" s="189">
        <v>0</v>
      </c>
      <c r="M664" s="189">
        <v>0</v>
      </c>
      <c r="N664" s="189"/>
      <c r="O664" s="189">
        <v>0</v>
      </c>
      <c r="P664" s="189">
        <v>0</v>
      </c>
      <c r="Q664" s="189"/>
      <c r="R664" s="189"/>
      <c r="S664" s="189"/>
      <c r="T664" s="4">
        <f t="shared" si="808"/>
        <v>0</v>
      </c>
      <c r="U664" s="199">
        <f t="shared" si="803"/>
        <v>58400</v>
      </c>
      <c r="V664" s="198"/>
      <c r="W664" s="199">
        <f t="shared" si="804"/>
        <v>58400</v>
      </c>
      <c r="X664" s="189">
        <f>+W664*100.8%</f>
        <v>58867.199999999997</v>
      </c>
      <c r="Y664" s="189">
        <v>59220</v>
      </c>
      <c r="AA664" s="292"/>
    </row>
    <row r="665" spans="1:27" s="200" customFormat="1" x14ac:dyDescent="0.25">
      <c r="A665" s="195"/>
      <c r="B665" s="5">
        <v>3</v>
      </c>
      <c r="C665" s="192" t="s">
        <v>606</v>
      </c>
      <c r="D665" s="198"/>
      <c r="E665" s="198"/>
      <c r="F665" s="199"/>
      <c r="G665" s="199"/>
      <c r="H665" s="189">
        <f>+H666</f>
        <v>58400</v>
      </c>
      <c r="I665" s="189">
        <v>0</v>
      </c>
      <c r="J665" s="199">
        <f t="shared" si="802"/>
        <v>58400</v>
      </c>
      <c r="K665" s="198"/>
      <c r="L665" s="198"/>
      <c r="M665" s="198"/>
      <c r="N665" s="198"/>
      <c r="O665" s="198"/>
      <c r="P665" s="198"/>
      <c r="Q665" s="198"/>
      <c r="R665" s="198"/>
      <c r="S665" s="198"/>
      <c r="T665" s="199">
        <f t="shared" si="808"/>
        <v>0</v>
      </c>
      <c r="U665" s="199">
        <f t="shared" si="803"/>
        <v>58400</v>
      </c>
      <c r="V665" s="198"/>
      <c r="W665" s="199">
        <f t="shared" si="804"/>
        <v>58400</v>
      </c>
      <c r="X665" s="189">
        <f t="shared" ref="X665:X666" si="840">+W665*100.8%</f>
        <v>58867.199999999997</v>
      </c>
      <c r="Y665" s="189">
        <f t="shared" ref="Y665:Y666" si="841">+X665*100.6%</f>
        <v>59220.403200000001</v>
      </c>
      <c r="AA665" s="292"/>
    </row>
    <row r="666" spans="1:27" s="200" customFormat="1" x14ac:dyDescent="0.25">
      <c r="A666" s="195"/>
      <c r="B666" s="5">
        <v>31</v>
      </c>
      <c r="C666" s="192"/>
      <c r="D666" s="198"/>
      <c r="E666" s="198"/>
      <c r="F666" s="199"/>
      <c r="G666" s="199"/>
      <c r="H666" s="189">
        <f>+H667+H671+H669</f>
        <v>58400</v>
      </c>
      <c r="I666" s="189">
        <v>0</v>
      </c>
      <c r="J666" s="199">
        <f t="shared" si="802"/>
        <v>58400</v>
      </c>
      <c r="K666" s="198"/>
      <c r="L666" s="198"/>
      <c r="M666" s="198"/>
      <c r="N666" s="198"/>
      <c r="O666" s="198"/>
      <c r="P666" s="198"/>
      <c r="Q666" s="198"/>
      <c r="R666" s="198"/>
      <c r="S666" s="198"/>
      <c r="T666" s="199">
        <f t="shared" si="808"/>
        <v>0</v>
      </c>
      <c r="U666" s="199">
        <f t="shared" si="803"/>
        <v>58400</v>
      </c>
      <c r="V666" s="198"/>
      <c r="W666" s="199">
        <f t="shared" si="804"/>
        <v>58400</v>
      </c>
      <c r="X666" s="189">
        <f t="shared" si="840"/>
        <v>58867.199999999997</v>
      </c>
      <c r="Y666" s="189">
        <f t="shared" si="841"/>
        <v>59220.403200000001</v>
      </c>
      <c r="AA666" s="292"/>
    </row>
    <row r="667" spans="1:27" s="200" customFormat="1" x14ac:dyDescent="0.25">
      <c r="A667" s="195"/>
      <c r="B667" s="5">
        <v>311</v>
      </c>
      <c r="C667" s="192"/>
      <c r="D667" s="198"/>
      <c r="E667" s="198"/>
      <c r="F667" s="199"/>
      <c r="G667" s="199"/>
      <c r="H667" s="189">
        <f>+H668</f>
        <v>47500</v>
      </c>
      <c r="I667" s="189">
        <v>0</v>
      </c>
      <c r="J667" s="199">
        <f t="shared" si="802"/>
        <v>47500</v>
      </c>
      <c r="K667" s="198"/>
      <c r="L667" s="198"/>
      <c r="M667" s="198"/>
      <c r="N667" s="198"/>
      <c r="O667" s="198"/>
      <c r="P667" s="198"/>
      <c r="Q667" s="198"/>
      <c r="R667" s="198"/>
      <c r="S667" s="198"/>
      <c r="T667" s="199">
        <f t="shared" si="808"/>
        <v>0</v>
      </c>
      <c r="U667" s="199">
        <f t="shared" si="803"/>
        <v>47500</v>
      </c>
      <c r="V667" s="198"/>
      <c r="W667" s="199">
        <f t="shared" si="804"/>
        <v>47500</v>
      </c>
      <c r="X667" s="198"/>
      <c r="Y667" s="198"/>
      <c r="AA667" s="292"/>
    </row>
    <row r="668" spans="1:27" s="200" customFormat="1" x14ac:dyDescent="0.25">
      <c r="A668" s="195"/>
      <c r="B668" s="204">
        <v>3111</v>
      </c>
      <c r="C668" s="197" t="s">
        <v>1</v>
      </c>
      <c r="D668" s="198"/>
      <c r="E668" s="198"/>
      <c r="F668" s="199"/>
      <c r="G668" s="199"/>
      <c r="H668" s="198">
        <v>47500</v>
      </c>
      <c r="I668" s="198">
        <v>0</v>
      </c>
      <c r="J668" s="199">
        <f t="shared" si="802"/>
        <v>47500</v>
      </c>
      <c r="K668" s="198"/>
      <c r="L668" s="198"/>
      <c r="M668" s="198"/>
      <c r="N668" s="198"/>
      <c r="O668" s="198"/>
      <c r="P668" s="198"/>
      <c r="Q668" s="198"/>
      <c r="R668" s="198"/>
      <c r="S668" s="198"/>
      <c r="T668" s="199">
        <f t="shared" si="808"/>
        <v>0</v>
      </c>
      <c r="U668" s="199">
        <f t="shared" si="803"/>
        <v>47500</v>
      </c>
      <c r="V668" s="198"/>
      <c r="W668" s="199">
        <f t="shared" si="804"/>
        <v>47500</v>
      </c>
      <c r="X668" s="198"/>
      <c r="Y668" s="198"/>
      <c r="AA668" s="292"/>
    </row>
    <row r="669" spans="1:27" s="200" customFormat="1" x14ac:dyDescent="0.25">
      <c r="A669" s="195"/>
      <c r="B669" s="187">
        <v>312</v>
      </c>
      <c r="C669" s="188"/>
      <c r="D669" s="198"/>
      <c r="E669" s="198"/>
      <c r="F669" s="199"/>
      <c r="G669" s="199"/>
      <c r="H669" s="189">
        <f>+H670</f>
        <v>2500</v>
      </c>
      <c r="I669" s="198"/>
      <c r="J669" s="199">
        <f t="shared" si="802"/>
        <v>2500</v>
      </c>
      <c r="K669" s="198"/>
      <c r="L669" s="198"/>
      <c r="M669" s="198"/>
      <c r="N669" s="198"/>
      <c r="O669" s="198"/>
      <c r="P669" s="198"/>
      <c r="Q669" s="198"/>
      <c r="R669" s="198"/>
      <c r="S669" s="198"/>
      <c r="T669" s="199">
        <f t="shared" si="808"/>
        <v>0</v>
      </c>
      <c r="U669" s="199">
        <f t="shared" si="803"/>
        <v>2500</v>
      </c>
      <c r="V669" s="198"/>
      <c r="W669" s="199">
        <f t="shared" si="804"/>
        <v>2500</v>
      </c>
      <c r="X669" s="198"/>
      <c r="Y669" s="198"/>
      <c r="AA669" s="292"/>
    </row>
    <row r="670" spans="1:27" s="200" customFormat="1" x14ac:dyDescent="0.25">
      <c r="A670" s="195"/>
      <c r="B670" s="196" t="s">
        <v>8</v>
      </c>
      <c r="C670" s="197" t="s">
        <v>9</v>
      </c>
      <c r="D670" s="198"/>
      <c r="E670" s="198"/>
      <c r="F670" s="199"/>
      <c r="G670" s="199"/>
      <c r="H670" s="198">
        <v>2500</v>
      </c>
      <c r="I670" s="198"/>
      <c r="J670" s="199">
        <f t="shared" si="802"/>
        <v>2500</v>
      </c>
      <c r="K670" s="198"/>
      <c r="L670" s="198"/>
      <c r="M670" s="198"/>
      <c r="N670" s="198"/>
      <c r="O670" s="198"/>
      <c r="P670" s="198"/>
      <c r="Q670" s="198"/>
      <c r="R670" s="198"/>
      <c r="S670" s="198"/>
      <c r="T670" s="199">
        <f t="shared" si="808"/>
        <v>0</v>
      </c>
      <c r="U670" s="199">
        <f t="shared" si="803"/>
        <v>2500</v>
      </c>
      <c r="V670" s="198"/>
      <c r="W670" s="199">
        <f t="shared" si="804"/>
        <v>2500</v>
      </c>
      <c r="X670" s="198"/>
      <c r="Y670" s="198"/>
      <c r="AA670" s="292"/>
    </row>
    <row r="671" spans="1:27" s="200" customFormat="1" x14ac:dyDescent="0.25">
      <c r="A671" s="195"/>
      <c r="B671" s="187">
        <v>313</v>
      </c>
      <c r="C671" s="188"/>
      <c r="D671" s="198"/>
      <c r="E671" s="198"/>
      <c r="F671" s="199"/>
      <c r="G671" s="199"/>
      <c r="H671" s="189">
        <f>SUM(H672:H674)</f>
        <v>8400</v>
      </c>
      <c r="I671" s="198"/>
      <c r="J671" s="199">
        <f t="shared" si="802"/>
        <v>8400</v>
      </c>
      <c r="K671" s="198"/>
      <c r="L671" s="198"/>
      <c r="M671" s="198"/>
      <c r="N671" s="198"/>
      <c r="O671" s="198"/>
      <c r="P671" s="198"/>
      <c r="Q671" s="198"/>
      <c r="R671" s="198"/>
      <c r="S671" s="198"/>
      <c r="T671" s="199">
        <f t="shared" si="808"/>
        <v>0</v>
      </c>
      <c r="U671" s="199">
        <f t="shared" si="803"/>
        <v>8400</v>
      </c>
      <c r="V671" s="198"/>
      <c r="W671" s="199">
        <f t="shared" si="804"/>
        <v>8400</v>
      </c>
      <c r="X671" s="198"/>
      <c r="Y671" s="198"/>
      <c r="AA671" s="292"/>
    </row>
    <row r="672" spans="1:27" s="200" customFormat="1" x14ac:dyDescent="0.25">
      <c r="A672" s="195"/>
      <c r="B672" s="196" t="s">
        <v>10</v>
      </c>
      <c r="C672" s="197" t="s">
        <v>11</v>
      </c>
      <c r="D672" s="198"/>
      <c r="E672" s="198"/>
      <c r="F672" s="199"/>
      <c r="G672" s="199"/>
      <c r="H672" s="198"/>
      <c r="I672" s="198"/>
      <c r="J672" s="199">
        <f t="shared" si="802"/>
        <v>0</v>
      </c>
      <c r="K672" s="198"/>
      <c r="L672" s="198"/>
      <c r="M672" s="198"/>
      <c r="N672" s="198"/>
      <c r="O672" s="198"/>
      <c r="P672" s="198"/>
      <c r="Q672" s="198"/>
      <c r="R672" s="198"/>
      <c r="S672" s="198"/>
      <c r="T672" s="199">
        <f t="shared" si="808"/>
        <v>0</v>
      </c>
      <c r="U672" s="199">
        <f t="shared" si="803"/>
        <v>0</v>
      </c>
      <c r="V672" s="198"/>
      <c r="W672" s="199">
        <f t="shared" si="804"/>
        <v>0</v>
      </c>
      <c r="X672" s="198"/>
      <c r="Y672" s="198"/>
      <c r="AA672" s="292"/>
    </row>
    <row r="673" spans="1:30" s="200" customFormat="1" x14ac:dyDescent="0.25">
      <c r="A673" s="195"/>
      <c r="B673" s="196" t="s">
        <v>12</v>
      </c>
      <c r="C673" s="197" t="s">
        <v>13</v>
      </c>
      <c r="D673" s="198"/>
      <c r="E673" s="198"/>
      <c r="F673" s="199"/>
      <c r="G673" s="199"/>
      <c r="H673" s="198">
        <v>7500</v>
      </c>
      <c r="I673" s="198"/>
      <c r="J673" s="199">
        <f t="shared" si="802"/>
        <v>7500</v>
      </c>
      <c r="K673" s="198"/>
      <c r="L673" s="198"/>
      <c r="M673" s="198"/>
      <c r="N673" s="198"/>
      <c r="O673" s="198"/>
      <c r="P673" s="198"/>
      <c r="Q673" s="198"/>
      <c r="R673" s="198"/>
      <c r="S673" s="198"/>
      <c r="T673" s="199">
        <f t="shared" si="808"/>
        <v>0</v>
      </c>
      <c r="U673" s="199">
        <f t="shared" si="803"/>
        <v>7500</v>
      </c>
      <c r="V673" s="198"/>
      <c r="W673" s="199">
        <f t="shared" si="804"/>
        <v>7500</v>
      </c>
      <c r="X673" s="198"/>
      <c r="Y673" s="198"/>
      <c r="AA673" s="292"/>
    </row>
    <row r="674" spans="1:30" s="200" customFormat="1" x14ac:dyDescent="0.25">
      <c r="A674" s="195"/>
      <c r="B674" s="196" t="s">
        <v>14</v>
      </c>
      <c r="C674" s="197" t="s">
        <v>15</v>
      </c>
      <c r="D674" s="198"/>
      <c r="E674" s="198"/>
      <c r="F674" s="199"/>
      <c r="G674" s="199"/>
      <c r="H674" s="198">
        <v>900</v>
      </c>
      <c r="I674" s="198"/>
      <c r="J674" s="199">
        <f t="shared" si="802"/>
        <v>900</v>
      </c>
      <c r="K674" s="198"/>
      <c r="L674" s="198"/>
      <c r="M674" s="198"/>
      <c r="N674" s="198"/>
      <c r="O674" s="198"/>
      <c r="P674" s="198"/>
      <c r="Q674" s="198"/>
      <c r="R674" s="198"/>
      <c r="S674" s="198"/>
      <c r="T674" s="199">
        <f t="shared" si="808"/>
        <v>0</v>
      </c>
      <c r="U674" s="199">
        <f t="shared" si="803"/>
        <v>900</v>
      </c>
      <c r="V674" s="198"/>
      <c r="W674" s="199">
        <f t="shared" si="804"/>
        <v>900</v>
      </c>
      <c r="X674" s="198"/>
      <c r="Y674" s="198"/>
      <c r="AA674" s="292"/>
    </row>
    <row r="675" spans="1:30" s="200" customFormat="1" x14ac:dyDescent="0.25">
      <c r="A675" s="195"/>
      <c r="B675" s="204"/>
      <c r="C675" s="197"/>
      <c r="D675" s="198"/>
      <c r="E675" s="198"/>
      <c r="F675" s="199"/>
      <c r="G675" s="199"/>
      <c r="H675" s="198"/>
      <c r="I675" s="198"/>
      <c r="J675" s="199"/>
      <c r="K675" s="198"/>
      <c r="L675" s="198"/>
      <c r="M675" s="198"/>
      <c r="N675" s="198"/>
      <c r="O675" s="198"/>
      <c r="P675" s="198"/>
      <c r="Q675" s="198"/>
      <c r="R675" s="198"/>
      <c r="S675" s="198"/>
      <c r="T675" s="199"/>
      <c r="U675" s="199"/>
      <c r="V675" s="198"/>
      <c r="W675" s="199"/>
      <c r="X675" s="198"/>
      <c r="Y675" s="198"/>
      <c r="AA675" s="292"/>
    </row>
    <row r="676" spans="1:30" x14ac:dyDescent="0.25">
      <c r="J676" s="199">
        <f t="shared" si="802"/>
        <v>0</v>
      </c>
      <c r="T676" s="199">
        <f t="shared" si="808"/>
        <v>0</v>
      </c>
      <c r="U676" s="199">
        <f t="shared" si="803"/>
        <v>0</v>
      </c>
      <c r="W676" s="199">
        <f t="shared" si="804"/>
        <v>0</v>
      </c>
      <c r="AA676" s="292">
        <f t="shared" si="788"/>
        <v>0</v>
      </c>
    </row>
    <row r="677" spans="1:30" s="7" customFormat="1" x14ac:dyDescent="0.25">
      <c r="B677" s="6"/>
      <c r="C677" s="10" t="s">
        <v>577</v>
      </c>
      <c r="D677" s="4">
        <f t="shared" ref="D677:E677" si="842">SUM(D678+D737)</f>
        <v>0</v>
      </c>
      <c r="E677" s="4">
        <f t="shared" si="842"/>
        <v>0</v>
      </c>
      <c r="F677" s="199">
        <f t="shared" ref="F677:F680" si="843">SUM(H677:S677)</f>
        <v>25400</v>
      </c>
      <c r="G677" s="4"/>
      <c r="H677" s="4">
        <f t="shared" ref="H677:I677" si="844">SUM(H678+H737)</f>
        <v>0</v>
      </c>
      <c r="I677" s="4">
        <f t="shared" si="844"/>
        <v>12700</v>
      </c>
      <c r="J677" s="199">
        <f t="shared" si="802"/>
        <v>12700</v>
      </c>
      <c r="K677" s="4">
        <f t="shared" ref="K677:S677" si="845">SUM(K678+K737)</f>
        <v>0</v>
      </c>
      <c r="L677" s="4">
        <f t="shared" si="845"/>
        <v>0</v>
      </c>
      <c r="M677" s="4">
        <f t="shared" si="845"/>
        <v>0</v>
      </c>
      <c r="N677" s="4">
        <f t="shared" si="845"/>
        <v>0</v>
      </c>
      <c r="O677" s="4">
        <f t="shared" si="845"/>
        <v>0</v>
      </c>
      <c r="P677" s="4">
        <f t="shared" si="845"/>
        <v>0</v>
      </c>
      <c r="Q677" s="4">
        <f t="shared" si="845"/>
        <v>0</v>
      </c>
      <c r="R677" s="4">
        <f t="shared" si="845"/>
        <v>0</v>
      </c>
      <c r="S677" s="4">
        <f t="shared" si="845"/>
        <v>0</v>
      </c>
      <c r="T677" s="199">
        <f>SUM(K677:S677)</f>
        <v>0</v>
      </c>
      <c r="U677" s="199">
        <f t="shared" si="803"/>
        <v>12700</v>
      </c>
      <c r="V677" s="4">
        <f t="shared" ref="V677" si="846">SUM(V678+V737)</f>
        <v>0</v>
      </c>
      <c r="W677" s="199">
        <f t="shared" ref="W677:W742" si="847">SUM(U677:V677)</f>
        <v>12700</v>
      </c>
      <c r="X677" s="4">
        <f>+W677*100.8%</f>
        <v>12801.6</v>
      </c>
      <c r="Y677" s="4">
        <v>12878</v>
      </c>
      <c r="AA677" s="292">
        <f t="shared" ref="AA677:AA742" si="848">SUM(H677+T677)</f>
        <v>0</v>
      </c>
    </row>
    <row r="678" spans="1:30" s="7" customFormat="1" x14ac:dyDescent="0.25">
      <c r="B678" s="6">
        <v>3</v>
      </c>
      <c r="C678" s="7" t="s">
        <v>119</v>
      </c>
      <c r="D678" s="4">
        <f t="shared" ref="D678:E678" si="849">SUM(D679+D693+D726)</f>
        <v>0</v>
      </c>
      <c r="E678" s="4">
        <f t="shared" si="849"/>
        <v>0</v>
      </c>
      <c r="F678" s="199">
        <f t="shared" si="843"/>
        <v>25400</v>
      </c>
      <c r="G678" s="4"/>
      <c r="H678" s="4">
        <f t="shared" ref="H678:I678" si="850">SUM(H679+H693+H726)</f>
        <v>0</v>
      </c>
      <c r="I678" s="4">
        <f t="shared" si="850"/>
        <v>12700</v>
      </c>
      <c r="J678" s="199">
        <f t="shared" si="802"/>
        <v>12700</v>
      </c>
      <c r="K678" s="4">
        <f t="shared" ref="K678:S678" si="851">SUM(K679+K693+K726)</f>
        <v>0</v>
      </c>
      <c r="L678" s="4">
        <f t="shared" si="851"/>
        <v>0</v>
      </c>
      <c r="M678" s="4">
        <f t="shared" si="851"/>
        <v>0</v>
      </c>
      <c r="N678" s="4">
        <f t="shared" si="851"/>
        <v>0</v>
      </c>
      <c r="O678" s="4">
        <f t="shared" si="851"/>
        <v>0</v>
      </c>
      <c r="P678" s="4">
        <f t="shared" si="851"/>
        <v>0</v>
      </c>
      <c r="Q678" s="4">
        <f t="shared" si="851"/>
        <v>0</v>
      </c>
      <c r="R678" s="4">
        <f t="shared" si="851"/>
        <v>0</v>
      </c>
      <c r="S678" s="4">
        <f t="shared" si="851"/>
        <v>0</v>
      </c>
      <c r="T678" s="199">
        <f t="shared" ref="T678:T743" si="852">SUM(K678:S678)</f>
        <v>0</v>
      </c>
      <c r="U678" s="199">
        <f t="shared" si="803"/>
        <v>12700</v>
      </c>
      <c r="V678" s="4">
        <f t="shared" ref="V678" si="853">SUM(V679+V693+V726)</f>
        <v>0</v>
      </c>
      <c r="W678" s="199">
        <f t="shared" si="847"/>
        <v>12700</v>
      </c>
      <c r="X678" s="4">
        <f t="shared" ref="X678:X679" si="854">+W678*100.8%</f>
        <v>12801.6</v>
      </c>
      <c r="Y678" s="4">
        <f t="shared" ref="Y678:Y679" si="855">+X678*100.6%</f>
        <v>12878.409600000001</v>
      </c>
      <c r="AA678" s="292">
        <f t="shared" si="848"/>
        <v>0</v>
      </c>
      <c r="AC678" s="7">
        <v>27400</v>
      </c>
      <c r="AD678" s="200">
        <f t="shared" ref="AD678:AD680" si="856">AC678*74.58/100</f>
        <v>20434.919999999998</v>
      </c>
    </row>
    <row r="679" spans="1:30" s="7" customFormat="1" x14ac:dyDescent="0.25">
      <c r="B679" s="6">
        <v>31</v>
      </c>
      <c r="D679" s="4">
        <f t="shared" ref="D679:E679" si="857">SUM(D680+D685+D689)</f>
        <v>0</v>
      </c>
      <c r="E679" s="4">
        <f t="shared" si="857"/>
        <v>0</v>
      </c>
      <c r="F679" s="199">
        <f t="shared" si="843"/>
        <v>25400</v>
      </c>
      <c r="G679" s="4"/>
      <c r="H679" s="4">
        <f t="shared" ref="H679" si="858">SUM(H680+H685+H689)</f>
        <v>0</v>
      </c>
      <c r="I679" s="4">
        <f>SUM(I680+I685+I689+I687)</f>
        <v>12700</v>
      </c>
      <c r="J679" s="199">
        <f t="shared" si="802"/>
        <v>12700</v>
      </c>
      <c r="K679" s="4">
        <f t="shared" ref="K679:S679" si="859">SUM(K680+K685+K689)</f>
        <v>0</v>
      </c>
      <c r="L679" s="4">
        <f t="shared" si="859"/>
        <v>0</v>
      </c>
      <c r="M679" s="4">
        <f t="shared" si="859"/>
        <v>0</v>
      </c>
      <c r="N679" s="4">
        <f t="shared" si="859"/>
        <v>0</v>
      </c>
      <c r="O679" s="4">
        <f t="shared" si="859"/>
        <v>0</v>
      </c>
      <c r="P679" s="4">
        <f t="shared" si="859"/>
        <v>0</v>
      </c>
      <c r="Q679" s="4">
        <f t="shared" si="859"/>
        <v>0</v>
      </c>
      <c r="R679" s="4">
        <f t="shared" si="859"/>
        <v>0</v>
      </c>
      <c r="S679" s="4">
        <f t="shared" si="859"/>
        <v>0</v>
      </c>
      <c r="T679" s="199">
        <f t="shared" si="852"/>
        <v>0</v>
      </c>
      <c r="U679" s="199">
        <f t="shared" si="803"/>
        <v>12700</v>
      </c>
      <c r="V679" s="4">
        <f t="shared" ref="V679" si="860">SUM(V680+V685+V689)</f>
        <v>0</v>
      </c>
      <c r="W679" s="199">
        <f t="shared" si="847"/>
        <v>12700</v>
      </c>
      <c r="X679" s="4">
        <f t="shared" si="854"/>
        <v>12801.6</v>
      </c>
      <c r="Y679" s="4">
        <f t="shared" si="855"/>
        <v>12878.409600000001</v>
      </c>
      <c r="AA679" s="292">
        <f t="shared" si="848"/>
        <v>0</v>
      </c>
      <c r="AC679" s="7">
        <v>24200</v>
      </c>
      <c r="AD679" s="200">
        <f t="shared" si="856"/>
        <v>18048.36</v>
      </c>
    </row>
    <row r="680" spans="1:30" s="7" customFormat="1" x14ac:dyDescent="0.25">
      <c r="B680" s="6">
        <v>311</v>
      </c>
      <c r="D680" s="4">
        <f t="shared" ref="D680:E680" si="861">SUM(D681+D682+D683+D684)</f>
        <v>0</v>
      </c>
      <c r="E680" s="4">
        <f t="shared" si="861"/>
        <v>0</v>
      </c>
      <c r="F680" s="199">
        <f t="shared" si="843"/>
        <v>17200</v>
      </c>
      <c r="G680" s="4"/>
      <c r="H680" s="4">
        <f t="shared" ref="H680:I680" si="862">SUM(H681+H682+H683+H684)</f>
        <v>0</v>
      </c>
      <c r="I680" s="4">
        <f t="shared" si="862"/>
        <v>8600</v>
      </c>
      <c r="J680" s="199">
        <f t="shared" si="802"/>
        <v>8600</v>
      </c>
      <c r="K680" s="4">
        <f t="shared" ref="K680:S680" si="863">SUM(K681+K682+K683+K684)</f>
        <v>0</v>
      </c>
      <c r="L680" s="4">
        <f t="shared" si="863"/>
        <v>0</v>
      </c>
      <c r="M680" s="4">
        <f t="shared" si="863"/>
        <v>0</v>
      </c>
      <c r="N680" s="4">
        <f t="shared" si="863"/>
        <v>0</v>
      </c>
      <c r="O680" s="4">
        <f t="shared" si="863"/>
        <v>0</v>
      </c>
      <c r="P680" s="4">
        <f t="shared" si="863"/>
        <v>0</v>
      </c>
      <c r="Q680" s="4">
        <f t="shared" si="863"/>
        <v>0</v>
      </c>
      <c r="R680" s="4">
        <f t="shared" si="863"/>
        <v>0</v>
      </c>
      <c r="S680" s="4">
        <f t="shared" si="863"/>
        <v>0</v>
      </c>
      <c r="T680" s="199">
        <f t="shared" si="852"/>
        <v>0</v>
      </c>
      <c r="U680" s="199">
        <f t="shared" si="803"/>
        <v>8600</v>
      </c>
      <c r="V680" s="4">
        <f t="shared" ref="V680" si="864">SUM(V681+V682+V683+V684)</f>
        <v>0</v>
      </c>
      <c r="W680" s="199">
        <f t="shared" si="847"/>
        <v>8600</v>
      </c>
      <c r="X680" s="4"/>
      <c r="Y680" s="4"/>
      <c r="AA680" s="292">
        <f t="shared" si="848"/>
        <v>0</v>
      </c>
      <c r="AC680" s="4">
        <f t="shared" ref="AC680" si="865">SUM(AC681+AC682+AC683+AC684)</f>
        <v>20650</v>
      </c>
      <c r="AD680" s="200">
        <f t="shared" si="856"/>
        <v>15400.77</v>
      </c>
    </row>
    <row r="681" spans="1:30" s="200" customFormat="1" x14ac:dyDescent="0.25">
      <c r="A681" s="195"/>
      <c r="B681" s="196" t="s">
        <v>0</v>
      </c>
      <c r="C681" s="197" t="s">
        <v>1</v>
      </c>
      <c r="D681" s="198"/>
      <c r="E681" s="198"/>
      <c r="F681" s="199">
        <f t="shared" ref="F681" si="866">SUM(H681:S681)</f>
        <v>17200</v>
      </c>
      <c r="G681" s="199"/>
      <c r="H681" s="198"/>
      <c r="I681" s="198">
        <v>8600</v>
      </c>
      <c r="J681" s="199">
        <f t="shared" si="802"/>
        <v>8600</v>
      </c>
      <c r="K681" s="198"/>
      <c r="L681" s="198"/>
      <c r="M681" s="198"/>
      <c r="N681" s="198"/>
      <c r="O681" s="198"/>
      <c r="P681" s="198"/>
      <c r="Q681" s="198"/>
      <c r="R681" s="198"/>
      <c r="S681" s="198"/>
      <c r="T681" s="199">
        <f t="shared" si="852"/>
        <v>0</v>
      </c>
      <c r="U681" s="199">
        <f t="shared" si="803"/>
        <v>8600</v>
      </c>
      <c r="V681" s="198"/>
      <c r="W681" s="199">
        <f t="shared" si="847"/>
        <v>8600</v>
      </c>
      <c r="X681" s="198"/>
      <c r="Y681" s="198"/>
      <c r="AA681" s="292">
        <f t="shared" si="848"/>
        <v>0</v>
      </c>
      <c r="AC681" s="198">
        <f>20650</f>
        <v>20650</v>
      </c>
      <c r="AD681" s="200">
        <f>AC681*74.58/100</f>
        <v>15400.77</v>
      </c>
    </row>
    <row r="682" spans="1:30" s="200" customFormat="1" hidden="1" x14ac:dyDescent="0.25">
      <c r="A682" s="195"/>
      <c r="B682" s="196" t="s">
        <v>2</v>
      </c>
      <c r="C682" s="197" t="s">
        <v>3</v>
      </c>
      <c r="D682" s="198"/>
      <c r="E682" s="198"/>
      <c r="F682" s="199">
        <f t="shared" ref="F682:F738" si="867">SUM(H682:S682)</f>
        <v>0</v>
      </c>
      <c r="G682" s="199"/>
      <c r="H682" s="198"/>
      <c r="I682" s="198"/>
      <c r="J682" s="199">
        <f t="shared" si="802"/>
        <v>0</v>
      </c>
      <c r="K682" s="198"/>
      <c r="L682" s="198"/>
      <c r="M682" s="198"/>
      <c r="N682" s="198"/>
      <c r="O682" s="198"/>
      <c r="P682" s="198"/>
      <c r="Q682" s="198"/>
      <c r="R682" s="198"/>
      <c r="S682" s="198"/>
      <c r="T682" s="199">
        <f t="shared" si="852"/>
        <v>0</v>
      </c>
      <c r="U682" s="199">
        <f t="shared" si="803"/>
        <v>0</v>
      </c>
      <c r="V682" s="198"/>
      <c r="W682" s="199">
        <f t="shared" si="847"/>
        <v>0</v>
      </c>
      <c r="X682" s="198"/>
      <c r="Y682" s="198"/>
      <c r="AA682" s="292">
        <f t="shared" si="848"/>
        <v>0</v>
      </c>
      <c r="AC682" s="198"/>
      <c r="AD682" s="200">
        <f t="shared" ref="AD682:AD747" si="868">AC682*74.58/100</f>
        <v>0</v>
      </c>
    </row>
    <row r="683" spans="1:30" s="200" customFormat="1" hidden="1" x14ac:dyDescent="0.25">
      <c r="A683" s="195"/>
      <c r="B683" s="196" t="s">
        <v>4</v>
      </c>
      <c r="C683" s="197" t="s">
        <v>5</v>
      </c>
      <c r="D683" s="198"/>
      <c r="E683" s="198"/>
      <c r="F683" s="199">
        <f t="shared" si="867"/>
        <v>0</v>
      </c>
      <c r="G683" s="199"/>
      <c r="H683" s="198"/>
      <c r="I683" s="198"/>
      <c r="J683" s="199">
        <f t="shared" si="802"/>
        <v>0</v>
      </c>
      <c r="K683" s="198"/>
      <c r="L683" s="198"/>
      <c r="M683" s="198"/>
      <c r="N683" s="198"/>
      <c r="O683" s="198"/>
      <c r="P683" s="198"/>
      <c r="Q683" s="198"/>
      <c r="R683" s="198"/>
      <c r="S683" s="198"/>
      <c r="T683" s="199">
        <f t="shared" si="852"/>
        <v>0</v>
      </c>
      <c r="U683" s="199">
        <f t="shared" si="803"/>
        <v>0</v>
      </c>
      <c r="V683" s="198"/>
      <c r="W683" s="199">
        <f t="shared" si="847"/>
        <v>0</v>
      </c>
      <c r="X683" s="198"/>
      <c r="Y683" s="198"/>
      <c r="AA683" s="292">
        <f t="shared" si="848"/>
        <v>0</v>
      </c>
      <c r="AC683" s="198"/>
      <c r="AD683" s="200">
        <f t="shared" si="868"/>
        <v>0</v>
      </c>
    </row>
    <row r="684" spans="1:30" s="200" customFormat="1" hidden="1" x14ac:dyDescent="0.25">
      <c r="A684" s="195"/>
      <c r="B684" s="196" t="s">
        <v>6</v>
      </c>
      <c r="C684" s="197" t="s">
        <v>7</v>
      </c>
      <c r="D684" s="198"/>
      <c r="E684" s="198"/>
      <c r="F684" s="199">
        <f t="shared" si="867"/>
        <v>0</v>
      </c>
      <c r="G684" s="199"/>
      <c r="H684" s="198"/>
      <c r="I684" s="198"/>
      <c r="J684" s="199">
        <f t="shared" si="802"/>
        <v>0</v>
      </c>
      <c r="K684" s="198"/>
      <c r="L684" s="198"/>
      <c r="M684" s="198"/>
      <c r="N684" s="198"/>
      <c r="O684" s="198"/>
      <c r="P684" s="198"/>
      <c r="Q684" s="198"/>
      <c r="R684" s="198"/>
      <c r="S684" s="198"/>
      <c r="T684" s="199">
        <f t="shared" si="852"/>
        <v>0</v>
      </c>
      <c r="U684" s="199">
        <f t="shared" si="803"/>
        <v>0</v>
      </c>
      <c r="V684" s="198"/>
      <c r="W684" s="199">
        <f t="shared" si="847"/>
        <v>0</v>
      </c>
      <c r="X684" s="198"/>
      <c r="Y684" s="198"/>
      <c r="AA684" s="292">
        <f t="shared" si="848"/>
        <v>0</v>
      </c>
      <c r="AC684" s="198"/>
      <c r="AD684" s="200">
        <f t="shared" si="868"/>
        <v>0</v>
      </c>
    </row>
    <row r="685" spans="1:30" s="190" customFormat="1" hidden="1" x14ac:dyDescent="0.25">
      <c r="A685" s="187"/>
      <c r="B685" s="187">
        <v>312</v>
      </c>
      <c r="C685" s="188"/>
      <c r="D685" s="189">
        <f>SUM(D686)</f>
        <v>0</v>
      </c>
      <c r="E685" s="189">
        <f t="shared" ref="E685:V685" si="869">SUM(E686)</f>
        <v>0</v>
      </c>
      <c r="F685" s="199">
        <f t="shared" si="867"/>
        <v>0</v>
      </c>
      <c r="G685" s="189"/>
      <c r="H685" s="189">
        <f t="shared" si="869"/>
        <v>0</v>
      </c>
      <c r="I685" s="189">
        <f t="shared" si="869"/>
        <v>0</v>
      </c>
      <c r="J685" s="199">
        <f t="shared" si="802"/>
        <v>0</v>
      </c>
      <c r="K685" s="189">
        <f t="shared" si="869"/>
        <v>0</v>
      </c>
      <c r="L685" s="189">
        <f t="shared" si="869"/>
        <v>0</v>
      </c>
      <c r="M685" s="189">
        <f t="shared" si="869"/>
        <v>0</v>
      </c>
      <c r="N685" s="189">
        <f t="shared" si="869"/>
        <v>0</v>
      </c>
      <c r="O685" s="189">
        <f t="shared" si="869"/>
        <v>0</v>
      </c>
      <c r="P685" s="189">
        <f t="shared" si="869"/>
        <v>0</v>
      </c>
      <c r="Q685" s="189">
        <f t="shared" si="869"/>
        <v>0</v>
      </c>
      <c r="R685" s="189">
        <f t="shared" si="869"/>
        <v>0</v>
      </c>
      <c r="S685" s="189">
        <f t="shared" si="869"/>
        <v>0</v>
      </c>
      <c r="T685" s="199">
        <f t="shared" si="852"/>
        <v>0</v>
      </c>
      <c r="U685" s="199">
        <f t="shared" si="803"/>
        <v>0</v>
      </c>
      <c r="V685" s="189">
        <f t="shared" si="869"/>
        <v>0</v>
      </c>
      <c r="W685" s="199">
        <f t="shared" si="847"/>
        <v>0</v>
      </c>
      <c r="X685" s="189"/>
      <c r="Y685" s="189"/>
      <c r="AA685" s="292">
        <f t="shared" si="848"/>
        <v>0</v>
      </c>
      <c r="AC685" s="189">
        <f t="shared" ref="AC685" si="870">SUM(AC686)</f>
        <v>0</v>
      </c>
      <c r="AD685" s="200">
        <f t="shared" si="868"/>
        <v>0</v>
      </c>
    </row>
    <row r="686" spans="1:30" s="200" customFormat="1" hidden="1" x14ac:dyDescent="0.25">
      <c r="A686" s="195"/>
      <c r="B686" s="196" t="s">
        <v>8</v>
      </c>
      <c r="C686" s="197" t="s">
        <v>9</v>
      </c>
      <c r="D686" s="198"/>
      <c r="E686" s="198"/>
      <c r="F686" s="199">
        <f t="shared" si="867"/>
        <v>0</v>
      </c>
      <c r="G686" s="199"/>
      <c r="H686" s="198"/>
      <c r="I686" s="198"/>
      <c r="J686" s="199">
        <f t="shared" si="802"/>
        <v>0</v>
      </c>
      <c r="K686" s="198"/>
      <c r="L686" s="198"/>
      <c r="M686" s="198"/>
      <c r="N686" s="198"/>
      <c r="O686" s="198"/>
      <c r="P686" s="198"/>
      <c r="Q686" s="198"/>
      <c r="R686" s="198"/>
      <c r="S686" s="198"/>
      <c r="T686" s="199">
        <f t="shared" si="852"/>
        <v>0</v>
      </c>
      <c r="U686" s="199">
        <f t="shared" si="803"/>
        <v>0</v>
      </c>
      <c r="V686" s="198"/>
      <c r="W686" s="199">
        <f t="shared" si="847"/>
        <v>0</v>
      </c>
      <c r="X686" s="198"/>
      <c r="Y686" s="198"/>
      <c r="AA686" s="292">
        <f t="shared" si="848"/>
        <v>0</v>
      </c>
      <c r="AC686" s="198"/>
      <c r="AD686" s="200">
        <f t="shared" si="868"/>
        <v>0</v>
      </c>
    </row>
    <row r="687" spans="1:30" s="190" customFormat="1" x14ac:dyDescent="0.25">
      <c r="A687" s="187"/>
      <c r="B687" s="187">
        <v>312</v>
      </c>
      <c r="C687" s="188"/>
      <c r="D687" s="189">
        <f>SUM(D688)</f>
        <v>0</v>
      </c>
      <c r="E687" s="189">
        <f t="shared" ref="E687:V687" si="871">SUM(E688)</f>
        <v>0</v>
      </c>
      <c r="F687" s="199">
        <f t="shared" ref="F687:F688" si="872">SUM(H687:S687)</f>
        <v>5000</v>
      </c>
      <c r="G687" s="189"/>
      <c r="H687" s="189">
        <f t="shared" si="871"/>
        <v>0</v>
      </c>
      <c r="I687" s="189">
        <f t="shared" si="871"/>
        <v>2500</v>
      </c>
      <c r="J687" s="199">
        <f t="shared" si="802"/>
        <v>2500</v>
      </c>
      <c r="K687" s="189">
        <f t="shared" si="871"/>
        <v>0</v>
      </c>
      <c r="L687" s="189">
        <f t="shared" si="871"/>
        <v>0</v>
      </c>
      <c r="M687" s="189">
        <f t="shared" si="871"/>
        <v>0</v>
      </c>
      <c r="N687" s="189">
        <f t="shared" si="871"/>
        <v>0</v>
      </c>
      <c r="O687" s="189">
        <f t="shared" si="871"/>
        <v>0</v>
      </c>
      <c r="P687" s="189">
        <f t="shared" si="871"/>
        <v>0</v>
      </c>
      <c r="Q687" s="189">
        <f t="shared" si="871"/>
        <v>0</v>
      </c>
      <c r="R687" s="189">
        <f t="shared" si="871"/>
        <v>0</v>
      </c>
      <c r="S687" s="189">
        <f t="shared" si="871"/>
        <v>0</v>
      </c>
      <c r="T687" s="199">
        <f t="shared" si="852"/>
        <v>0</v>
      </c>
      <c r="U687" s="199">
        <f t="shared" si="803"/>
        <v>2500</v>
      </c>
      <c r="V687" s="189">
        <f t="shared" si="871"/>
        <v>0</v>
      </c>
      <c r="W687" s="199">
        <f t="shared" si="847"/>
        <v>2500</v>
      </c>
      <c r="X687" s="189">
        <f t="shared" ref="X687:Y687" si="873">SUM(X688)</f>
        <v>0</v>
      </c>
      <c r="Y687" s="189">
        <f t="shared" si="873"/>
        <v>0</v>
      </c>
      <c r="AA687" s="292">
        <f t="shared" si="848"/>
        <v>0</v>
      </c>
    </row>
    <row r="688" spans="1:30" s="200" customFormat="1" x14ac:dyDescent="0.25">
      <c r="A688" s="195"/>
      <c r="B688" s="196" t="s">
        <v>8</v>
      </c>
      <c r="C688" s="197" t="s">
        <v>9</v>
      </c>
      <c r="D688" s="198"/>
      <c r="E688" s="198"/>
      <c r="F688" s="199">
        <f t="shared" si="872"/>
        <v>5000</v>
      </c>
      <c r="G688" s="199"/>
      <c r="H688" s="198"/>
      <c r="I688" s="198">
        <v>2500</v>
      </c>
      <c r="J688" s="199">
        <f t="shared" si="802"/>
        <v>2500</v>
      </c>
      <c r="K688" s="198"/>
      <c r="L688" s="198"/>
      <c r="M688" s="198"/>
      <c r="N688" s="198"/>
      <c r="O688" s="198"/>
      <c r="P688" s="198"/>
      <c r="Q688" s="198"/>
      <c r="R688" s="198"/>
      <c r="S688" s="198"/>
      <c r="T688" s="199">
        <f t="shared" si="852"/>
        <v>0</v>
      </c>
      <c r="U688" s="199">
        <f t="shared" si="803"/>
        <v>2500</v>
      </c>
      <c r="V688" s="198"/>
      <c r="W688" s="199">
        <f t="shared" si="847"/>
        <v>2500</v>
      </c>
      <c r="X688" s="198"/>
      <c r="Y688" s="198"/>
      <c r="AA688" s="292">
        <f t="shared" si="848"/>
        <v>0</v>
      </c>
    </row>
    <row r="689" spans="1:30" s="190" customFormat="1" x14ac:dyDescent="0.25">
      <c r="A689" s="187"/>
      <c r="B689" s="187">
        <v>313</v>
      </c>
      <c r="C689" s="188"/>
      <c r="D689" s="189">
        <f t="shared" ref="D689:E689" si="874">SUM(D690+D691+D692)</f>
        <v>0</v>
      </c>
      <c r="E689" s="189">
        <f t="shared" si="874"/>
        <v>0</v>
      </c>
      <c r="F689" s="199">
        <f t="shared" si="867"/>
        <v>3200</v>
      </c>
      <c r="G689" s="189"/>
      <c r="H689" s="189">
        <f t="shared" ref="H689:I689" si="875">SUM(H690+H691+H692)</f>
        <v>0</v>
      </c>
      <c r="I689" s="189">
        <f t="shared" si="875"/>
        <v>1600</v>
      </c>
      <c r="J689" s="199">
        <f t="shared" si="802"/>
        <v>1600</v>
      </c>
      <c r="K689" s="189">
        <f t="shared" ref="K689:S689" si="876">SUM(K690+K691+K692)</f>
        <v>0</v>
      </c>
      <c r="L689" s="189">
        <f t="shared" si="876"/>
        <v>0</v>
      </c>
      <c r="M689" s="189">
        <f t="shared" si="876"/>
        <v>0</v>
      </c>
      <c r="N689" s="189">
        <f t="shared" si="876"/>
        <v>0</v>
      </c>
      <c r="O689" s="189">
        <f t="shared" si="876"/>
        <v>0</v>
      </c>
      <c r="P689" s="189">
        <f t="shared" si="876"/>
        <v>0</v>
      </c>
      <c r="Q689" s="189">
        <f t="shared" si="876"/>
        <v>0</v>
      </c>
      <c r="R689" s="189">
        <f t="shared" si="876"/>
        <v>0</v>
      </c>
      <c r="S689" s="189">
        <f t="shared" si="876"/>
        <v>0</v>
      </c>
      <c r="T689" s="199">
        <f t="shared" si="852"/>
        <v>0</v>
      </c>
      <c r="U689" s="199">
        <f t="shared" si="803"/>
        <v>1600</v>
      </c>
      <c r="V689" s="189">
        <f t="shared" ref="V689" si="877">SUM(V690+V691+V692)</f>
        <v>0</v>
      </c>
      <c r="W689" s="199">
        <f t="shared" si="847"/>
        <v>1600</v>
      </c>
      <c r="X689" s="189"/>
      <c r="Y689" s="189"/>
      <c r="AA689" s="292">
        <f t="shared" si="848"/>
        <v>0</v>
      </c>
      <c r="AC689" s="189">
        <f t="shared" ref="AC689" si="878">SUM(AC690+AC691+AC692)</f>
        <v>3550</v>
      </c>
      <c r="AD689" s="200">
        <f t="shared" si="868"/>
        <v>2647.59</v>
      </c>
    </row>
    <row r="690" spans="1:30" s="200" customFormat="1" x14ac:dyDescent="0.25">
      <c r="A690" s="195"/>
      <c r="B690" s="196" t="s">
        <v>10</v>
      </c>
      <c r="C690" s="197" t="s">
        <v>11</v>
      </c>
      <c r="D690" s="198"/>
      <c r="E690" s="198"/>
      <c r="F690" s="199">
        <f t="shared" si="867"/>
        <v>0</v>
      </c>
      <c r="G690" s="199"/>
      <c r="H690" s="198"/>
      <c r="I690" s="198"/>
      <c r="J690" s="199">
        <f t="shared" si="802"/>
        <v>0</v>
      </c>
      <c r="K690" s="198"/>
      <c r="L690" s="198"/>
      <c r="M690" s="198"/>
      <c r="N690" s="198"/>
      <c r="O690" s="198"/>
      <c r="P690" s="198"/>
      <c r="Q690" s="198"/>
      <c r="R690" s="198"/>
      <c r="S690" s="198"/>
      <c r="T690" s="199">
        <f t="shared" si="852"/>
        <v>0</v>
      </c>
      <c r="U690" s="199">
        <f t="shared" si="803"/>
        <v>0</v>
      </c>
      <c r="V690" s="198"/>
      <c r="W690" s="199">
        <f t="shared" si="847"/>
        <v>0</v>
      </c>
      <c r="X690" s="198"/>
      <c r="Y690" s="198"/>
      <c r="AA690" s="292">
        <f t="shared" si="848"/>
        <v>0</v>
      </c>
      <c r="AC690" s="198"/>
      <c r="AD690" s="200">
        <f t="shared" si="868"/>
        <v>0</v>
      </c>
    </row>
    <row r="691" spans="1:30" s="200" customFormat="1" x14ac:dyDescent="0.25">
      <c r="A691" s="195"/>
      <c r="B691" s="196" t="s">
        <v>12</v>
      </c>
      <c r="C691" s="197" t="s">
        <v>13</v>
      </c>
      <c r="D691" s="198"/>
      <c r="E691" s="198"/>
      <c r="F691" s="199">
        <f t="shared" si="867"/>
        <v>2800</v>
      </c>
      <c r="G691" s="199"/>
      <c r="H691" s="198"/>
      <c r="I691" s="198">
        <v>1400</v>
      </c>
      <c r="J691" s="199">
        <f t="shared" si="802"/>
        <v>1400</v>
      </c>
      <c r="K691" s="198"/>
      <c r="L691" s="198"/>
      <c r="M691" s="198"/>
      <c r="N691" s="198"/>
      <c r="O691" s="198"/>
      <c r="P691" s="198"/>
      <c r="Q691" s="198"/>
      <c r="R691" s="198"/>
      <c r="S691" s="198"/>
      <c r="T691" s="199">
        <f t="shared" si="852"/>
        <v>0</v>
      </c>
      <c r="U691" s="199">
        <f t="shared" si="803"/>
        <v>1400</v>
      </c>
      <c r="V691" s="198"/>
      <c r="W691" s="199">
        <f t="shared" si="847"/>
        <v>1400</v>
      </c>
      <c r="X691" s="198"/>
      <c r="Y691" s="198"/>
      <c r="AA691" s="292">
        <f t="shared" si="848"/>
        <v>0</v>
      </c>
      <c r="AC691" s="198">
        <f>3200</f>
        <v>3200</v>
      </c>
      <c r="AD691" s="200">
        <f t="shared" si="868"/>
        <v>2386.56</v>
      </c>
    </row>
    <row r="692" spans="1:30" s="200" customFormat="1" ht="12.75" customHeight="1" x14ac:dyDescent="0.25">
      <c r="A692" s="195"/>
      <c r="B692" s="196" t="s">
        <v>14</v>
      </c>
      <c r="C692" s="197" t="s">
        <v>15</v>
      </c>
      <c r="D692" s="198"/>
      <c r="E692" s="198"/>
      <c r="F692" s="199">
        <f t="shared" si="867"/>
        <v>400</v>
      </c>
      <c r="G692" s="199"/>
      <c r="H692" s="198"/>
      <c r="I692" s="198">
        <v>200</v>
      </c>
      <c r="J692" s="199">
        <f t="shared" si="802"/>
        <v>200</v>
      </c>
      <c r="K692" s="198"/>
      <c r="L692" s="198"/>
      <c r="M692" s="198"/>
      <c r="N692" s="198"/>
      <c r="O692" s="198"/>
      <c r="P692" s="198"/>
      <c r="Q692" s="198"/>
      <c r="R692" s="198"/>
      <c r="S692" s="198"/>
      <c r="T692" s="199">
        <f t="shared" si="852"/>
        <v>0</v>
      </c>
      <c r="U692" s="199">
        <f t="shared" si="803"/>
        <v>200</v>
      </c>
      <c r="V692" s="198"/>
      <c r="W692" s="199">
        <f t="shared" si="847"/>
        <v>200</v>
      </c>
      <c r="X692" s="198"/>
      <c r="Y692" s="198"/>
      <c r="AA692" s="292">
        <f t="shared" si="848"/>
        <v>0</v>
      </c>
      <c r="AC692" s="198">
        <f>350</f>
        <v>350</v>
      </c>
      <c r="AD692" s="200">
        <f t="shared" si="868"/>
        <v>261.02999999999997</v>
      </c>
    </row>
    <row r="693" spans="1:30" s="190" customFormat="1" ht="12.75" customHeight="1" x14ac:dyDescent="0.25">
      <c r="A693" s="187"/>
      <c r="B693" s="187">
        <v>32</v>
      </c>
      <c r="C693" s="188"/>
      <c r="D693" s="189">
        <f t="shared" ref="D693:E693" si="879">SUM(D694+D699+D706+D716+D718)</f>
        <v>0</v>
      </c>
      <c r="E693" s="189">
        <f t="shared" si="879"/>
        <v>0</v>
      </c>
      <c r="F693" s="199">
        <f t="shared" si="867"/>
        <v>0</v>
      </c>
      <c r="G693" s="189"/>
      <c r="H693" s="189">
        <f t="shared" ref="H693:I693" si="880">SUM(H694+H699+H706+H716+H718)</f>
        <v>0</v>
      </c>
      <c r="I693" s="189">
        <f t="shared" si="880"/>
        <v>0</v>
      </c>
      <c r="J693" s="199">
        <f t="shared" ref="J693:J756" si="881">SUM(H693:I693)</f>
        <v>0</v>
      </c>
      <c r="K693" s="189">
        <f t="shared" ref="K693:S693" si="882">SUM(K694+K699+K706+K716+K718)</f>
        <v>0</v>
      </c>
      <c r="L693" s="189">
        <f t="shared" si="882"/>
        <v>0</v>
      </c>
      <c r="M693" s="189">
        <f t="shared" si="882"/>
        <v>0</v>
      </c>
      <c r="N693" s="189">
        <f t="shared" si="882"/>
        <v>0</v>
      </c>
      <c r="O693" s="189">
        <f t="shared" si="882"/>
        <v>0</v>
      </c>
      <c r="P693" s="189">
        <f t="shared" si="882"/>
        <v>0</v>
      </c>
      <c r="Q693" s="189">
        <f t="shared" si="882"/>
        <v>0</v>
      </c>
      <c r="R693" s="189">
        <f t="shared" si="882"/>
        <v>0</v>
      </c>
      <c r="S693" s="189">
        <f t="shared" si="882"/>
        <v>0</v>
      </c>
      <c r="T693" s="199">
        <f t="shared" si="852"/>
        <v>0</v>
      </c>
      <c r="U693" s="199">
        <f t="shared" si="803"/>
        <v>0</v>
      </c>
      <c r="V693" s="189">
        <f t="shared" ref="V693" si="883">SUM(V694+V699+V706+V716+V718)</f>
        <v>0</v>
      </c>
      <c r="W693" s="199">
        <f t="shared" si="847"/>
        <v>0</v>
      </c>
      <c r="X693" s="189"/>
      <c r="Y693" s="189"/>
      <c r="AA693" s="292">
        <f t="shared" si="848"/>
        <v>0</v>
      </c>
      <c r="AC693" s="189">
        <f t="shared" ref="AC693" si="884">SUM(AC694+AC699+AC706+AC716+AC718)</f>
        <v>3200</v>
      </c>
      <c r="AD693" s="200">
        <f t="shared" si="868"/>
        <v>2386.56</v>
      </c>
    </row>
    <row r="694" spans="1:30" s="190" customFormat="1" ht="12.75" hidden="1" customHeight="1" x14ac:dyDescent="0.25">
      <c r="A694" s="187"/>
      <c r="B694" s="187">
        <v>321</v>
      </c>
      <c r="C694" s="188"/>
      <c r="D694" s="189">
        <f t="shared" ref="D694:E694" si="885">SUM(D695+D696+D697+D698)</f>
        <v>0</v>
      </c>
      <c r="E694" s="189">
        <f t="shared" si="885"/>
        <v>0</v>
      </c>
      <c r="F694" s="199">
        <f t="shared" si="867"/>
        <v>0</v>
      </c>
      <c r="G694" s="189"/>
      <c r="H694" s="189">
        <f t="shared" ref="H694:I694" si="886">SUM(H695+H696+H697+H698)</f>
        <v>0</v>
      </c>
      <c r="I694" s="189">
        <f t="shared" si="886"/>
        <v>0</v>
      </c>
      <c r="J694" s="199">
        <f t="shared" si="881"/>
        <v>0</v>
      </c>
      <c r="K694" s="189">
        <f t="shared" ref="K694:S694" si="887">SUM(K695+K696+K697+K698)</f>
        <v>0</v>
      </c>
      <c r="L694" s="189">
        <f t="shared" si="887"/>
        <v>0</v>
      </c>
      <c r="M694" s="189">
        <f t="shared" si="887"/>
        <v>0</v>
      </c>
      <c r="N694" s="189">
        <f t="shared" si="887"/>
        <v>0</v>
      </c>
      <c r="O694" s="189">
        <f t="shared" si="887"/>
        <v>0</v>
      </c>
      <c r="P694" s="189">
        <f t="shared" si="887"/>
        <v>0</v>
      </c>
      <c r="Q694" s="189">
        <f t="shared" si="887"/>
        <v>0</v>
      </c>
      <c r="R694" s="189">
        <f t="shared" si="887"/>
        <v>0</v>
      </c>
      <c r="S694" s="189">
        <f t="shared" si="887"/>
        <v>0</v>
      </c>
      <c r="T694" s="199">
        <f t="shared" si="852"/>
        <v>0</v>
      </c>
      <c r="U694" s="199">
        <f t="shared" si="803"/>
        <v>0</v>
      </c>
      <c r="V694" s="189">
        <f t="shared" ref="V694" si="888">SUM(V695+V696+V697+V698)</f>
        <v>0</v>
      </c>
      <c r="W694" s="199">
        <f t="shared" si="847"/>
        <v>0</v>
      </c>
      <c r="X694" s="189"/>
      <c r="Y694" s="189"/>
      <c r="AA694" s="292">
        <f t="shared" si="848"/>
        <v>0</v>
      </c>
      <c r="AC694" s="189">
        <f t="shared" ref="AC694" si="889">SUM(AC695+AC696+AC697+AC698)</f>
        <v>0</v>
      </c>
      <c r="AD694" s="200">
        <f t="shared" si="868"/>
        <v>0</v>
      </c>
    </row>
    <row r="695" spans="1:30" s="200" customFormat="1" hidden="1" x14ac:dyDescent="0.25">
      <c r="A695" s="195"/>
      <c r="B695" s="196" t="s">
        <v>16</v>
      </c>
      <c r="C695" s="197" t="s">
        <v>17</v>
      </c>
      <c r="D695" s="198"/>
      <c r="E695" s="198"/>
      <c r="F695" s="199">
        <f t="shared" si="867"/>
        <v>0</v>
      </c>
      <c r="G695" s="199"/>
      <c r="H695" s="198"/>
      <c r="I695" s="198"/>
      <c r="J695" s="199">
        <f t="shared" si="881"/>
        <v>0</v>
      </c>
      <c r="K695" s="198"/>
      <c r="L695" s="198"/>
      <c r="M695" s="198"/>
      <c r="N695" s="198"/>
      <c r="O695" s="198"/>
      <c r="P695" s="198"/>
      <c r="Q695" s="198"/>
      <c r="R695" s="198"/>
      <c r="S695" s="198"/>
      <c r="T695" s="199">
        <f t="shared" si="852"/>
        <v>0</v>
      </c>
      <c r="U695" s="199">
        <f t="shared" si="803"/>
        <v>0</v>
      </c>
      <c r="V695" s="198"/>
      <c r="W695" s="199">
        <f t="shared" si="847"/>
        <v>0</v>
      </c>
      <c r="X695" s="198"/>
      <c r="Y695" s="198"/>
      <c r="AA695" s="292">
        <f t="shared" si="848"/>
        <v>0</v>
      </c>
      <c r="AC695" s="198"/>
      <c r="AD695" s="200">
        <f t="shared" si="868"/>
        <v>0</v>
      </c>
    </row>
    <row r="696" spans="1:30" s="200" customFormat="1" hidden="1" x14ac:dyDescent="0.25">
      <c r="A696" s="195"/>
      <c r="B696" s="196" t="s">
        <v>18</v>
      </c>
      <c r="C696" s="197" t="s">
        <v>19</v>
      </c>
      <c r="D696" s="198"/>
      <c r="E696" s="198"/>
      <c r="F696" s="199">
        <f t="shared" si="867"/>
        <v>0</v>
      </c>
      <c r="G696" s="199"/>
      <c r="H696" s="198"/>
      <c r="I696" s="198"/>
      <c r="J696" s="199">
        <f t="shared" si="881"/>
        <v>0</v>
      </c>
      <c r="K696" s="198"/>
      <c r="L696" s="198"/>
      <c r="M696" s="198"/>
      <c r="N696" s="198"/>
      <c r="O696" s="198"/>
      <c r="P696" s="198"/>
      <c r="Q696" s="198"/>
      <c r="R696" s="198"/>
      <c r="S696" s="198"/>
      <c r="T696" s="199">
        <f t="shared" si="852"/>
        <v>0</v>
      </c>
      <c r="U696" s="199">
        <f t="shared" ref="U696:U759" si="890">SUM(J696+T696)</f>
        <v>0</v>
      </c>
      <c r="V696" s="198"/>
      <c r="W696" s="199">
        <f t="shared" si="847"/>
        <v>0</v>
      </c>
      <c r="X696" s="198"/>
      <c r="Y696" s="198"/>
      <c r="AA696" s="292">
        <f t="shared" si="848"/>
        <v>0</v>
      </c>
      <c r="AC696" s="198"/>
      <c r="AD696" s="200">
        <f t="shared" si="868"/>
        <v>0</v>
      </c>
    </row>
    <row r="697" spans="1:30" s="200" customFormat="1" hidden="1" x14ac:dyDescent="0.25">
      <c r="A697" s="195"/>
      <c r="B697" s="196" t="s">
        <v>20</v>
      </c>
      <c r="C697" s="197" t="s">
        <v>21</v>
      </c>
      <c r="D697" s="198"/>
      <c r="E697" s="198"/>
      <c r="F697" s="199">
        <f t="shared" si="867"/>
        <v>0</v>
      </c>
      <c r="G697" s="199"/>
      <c r="H697" s="198"/>
      <c r="I697" s="198"/>
      <c r="J697" s="199">
        <f t="shared" si="881"/>
        <v>0</v>
      </c>
      <c r="K697" s="198"/>
      <c r="L697" s="198"/>
      <c r="M697" s="198"/>
      <c r="N697" s="198"/>
      <c r="O697" s="198"/>
      <c r="P697" s="198"/>
      <c r="Q697" s="198"/>
      <c r="R697" s="198"/>
      <c r="S697" s="198"/>
      <c r="T697" s="199">
        <f t="shared" si="852"/>
        <v>0</v>
      </c>
      <c r="U697" s="199">
        <f t="shared" si="890"/>
        <v>0</v>
      </c>
      <c r="V697" s="198"/>
      <c r="W697" s="199">
        <f t="shared" si="847"/>
        <v>0</v>
      </c>
      <c r="X697" s="198"/>
      <c r="Y697" s="198"/>
      <c r="AA697" s="292">
        <f t="shared" si="848"/>
        <v>0</v>
      </c>
      <c r="AC697" s="198"/>
      <c r="AD697" s="200">
        <f t="shared" si="868"/>
        <v>0</v>
      </c>
    </row>
    <row r="698" spans="1:30" s="200" customFormat="1" hidden="1" x14ac:dyDescent="0.25">
      <c r="A698" s="195"/>
      <c r="B698" s="195">
        <v>3214</v>
      </c>
      <c r="C698" s="197" t="s">
        <v>22</v>
      </c>
      <c r="D698" s="198"/>
      <c r="E698" s="198"/>
      <c r="F698" s="199">
        <f t="shared" si="867"/>
        <v>0</v>
      </c>
      <c r="G698" s="199"/>
      <c r="H698" s="198"/>
      <c r="I698" s="198"/>
      <c r="J698" s="199">
        <f t="shared" si="881"/>
        <v>0</v>
      </c>
      <c r="K698" s="198"/>
      <c r="L698" s="198"/>
      <c r="M698" s="198"/>
      <c r="N698" s="198"/>
      <c r="O698" s="198"/>
      <c r="P698" s="198"/>
      <c r="Q698" s="198"/>
      <c r="R698" s="198"/>
      <c r="S698" s="198"/>
      <c r="T698" s="199">
        <f t="shared" si="852"/>
        <v>0</v>
      </c>
      <c r="U698" s="199">
        <f t="shared" si="890"/>
        <v>0</v>
      </c>
      <c r="V698" s="198"/>
      <c r="W698" s="199">
        <f t="shared" si="847"/>
        <v>0</v>
      </c>
      <c r="X698" s="198"/>
      <c r="Y698" s="198"/>
      <c r="AA698" s="292">
        <f t="shared" si="848"/>
        <v>0</v>
      </c>
      <c r="AC698" s="198"/>
      <c r="AD698" s="200">
        <f t="shared" si="868"/>
        <v>0</v>
      </c>
    </row>
    <row r="699" spans="1:30" s="190" customFormat="1" x14ac:dyDescent="0.25">
      <c r="A699" s="187"/>
      <c r="B699" s="187">
        <v>322</v>
      </c>
      <c r="C699" s="188"/>
      <c r="D699" s="189">
        <f t="shared" ref="D699:E699" si="891">SUM(D700+D701+D702+D703+D704+D705)</f>
        <v>0</v>
      </c>
      <c r="E699" s="189">
        <f t="shared" si="891"/>
        <v>0</v>
      </c>
      <c r="F699" s="199">
        <f t="shared" si="867"/>
        <v>0</v>
      </c>
      <c r="G699" s="189"/>
      <c r="H699" s="189">
        <f t="shared" ref="H699:I699" si="892">SUM(H700+H701+H702+H703+H704+H705)</f>
        <v>0</v>
      </c>
      <c r="I699" s="189">
        <f t="shared" si="892"/>
        <v>0</v>
      </c>
      <c r="J699" s="199">
        <f t="shared" si="881"/>
        <v>0</v>
      </c>
      <c r="K699" s="189">
        <f t="shared" ref="K699:S699" si="893">SUM(K700+K701+K702+K703+K704+K705)</f>
        <v>0</v>
      </c>
      <c r="L699" s="189">
        <f t="shared" si="893"/>
        <v>0</v>
      </c>
      <c r="M699" s="189">
        <f t="shared" si="893"/>
        <v>0</v>
      </c>
      <c r="N699" s="189">
        <f t="shared" si="893"/>
        <v>0</v>
      </c>
      <c r="O699" s="189">
        <f t="shared" si="893"/>
        <v>0</v>
      </c>
      <c r="P699" s="189">
        <f t="shared" si="893"/>
        <v>0</v>
      </c>
      <c r="Q699" s="189">
        <f t="shared" si="893"/>
        <v>0</v>
      </c>
      <c r="R699" s="189">
        <f t="shared" si="893"/>
        <v>0</v>
      </c>
      <c r="S699" s="189">
        <f t="shared" si="893"/>
        <v>0</v>
      </c>
      <c r="T699" s="199">
        <f t="shared" si="852"/>
        <v>0</v>
      </c>
      <c r="U699" s="199">
        <f t="shared" si="890"/>
        <v>0</v>
      </c>
      <c r="V699" s="189">
        <f t="shared" ref="V699" si="894">SUM(V700+V701+V702+V703+V704+V705)</f>
        <v>0</v>
      </c>
      <c r="W699" s="199">
        <f t="shared" si="847"/>
        <v>0</v>
      </c>
      <c r="X699" s="189"/>
      <c r="Y699" s="189"/>
      <c r="AA699" s="292">
        <f t="shared" si="848"/>
        <v>0</v>
      </c>
      <c r="AC699" s="189">
        <f t="shared" ref="AC699" si="895">SUM(AC700+AC701+AC702+AC703+AC704+AC705)</f>
        <v>1800</v>
      </c>
      <c r="AD699" s="200">
        <f t="shared" si="868"/>
        <v>1342.44</v>
      </c>
    </row>
    <row r="700" spans="1:30" s="200" customFormat="1" x14ac:dyDescent="0.25">
      <c r="A700" s="195"/>
      <c r="B700" s="196" t="s">
        <v>23</v>
      </c>
      <c r="C700" s="197" t="s">
        <v>24</v>
      </c>
      <c r="D700" s="198"/>
      <c r="E700" s="198"/>
      <c r="F700" s="199">
        <f t="shared" si="867"/>
        <v>0</v>
      </c>
      <c r="G700" s="199"/>
      <c r="H700" s="198"/>
      <c r="I700" s="198">
        <v>0</v>
      </c>
      <c r="J700" s="199">
        <f t="shared" si="881"/>
        <v>0</v>
      </c>
      <c r="K700" s="198"/>
      <c r="L700" s="198"/>
      <c r="M700" s="198"/>
      <c r="N700" s="198"/>
      <c r="O700" s="198"/>
      <c r="P700" s="198"/>
      <c r="Q700" s="198"/>
      <c r="R700" s="198"/>
      <c r="S700" s="198"/>
      <c r="T700" s="199">
        <f t="shared" si="852"/>
        <v>0</v>
      </c>
      <c r="U700" s="199">
        <f t="shared" si="890"/>
        <v>0</v>
      </c>
      <c r="V700" s="198"/>
      <c r="W700" s="199">
        <f t="shared" si="847"/>
        <v>0</v>
      </c>
      <c r="X700" s="198"/>
      <c r="Y700" s="198"/>
      <c r="AA700" s="292">
        <f t="shared" si="848"/>
        <v>0</v>
      </c>
      <c r="AC700" s="198">
        <f>500</f>
        <v>500</v>
      </c>
      <c r="AD700" s="200">
        <f t="shared" si="868"/>
        <v>372.9</v>
      </c>
    </row>
    <row r="701" spans="1:30" s="200" customFormat="1" x14ac:dyDescent="0.25">
      <c r="A701" s="195"/>
      <c r="B701" s="196" t="s">
        <v>25</v>
      </c>
      <c r="C701" s="197" t="s">
        <v>26</v>
      </c>
      <c r="D701" s="198"/>
      <c r="E701" s="198"/>
      <c r="F701" s="199">
        <f t="shared" si="867"/>
        <v>0</v>
      </c>
      <c r="G701" s="199"/>
      <c r="H701" s="198"/>
      <c r="I701" s="198"/>
      <c r="J701" s="199">
        <f t="shared" si="881"/>
        <v>0</v>
      </c>
      <c r="K701" s="198"/>
      <c r="L701" s="198"/>
      <c r="M701" s="198"/>
      <c r="N701" s="198"/>
      <c r="O701" s="198"/>
      <c r="P701" s="198"/>
      <c r="Q701" s="198"/>
      <c r="R701" s="198"/>
      <c r="S701" s="198"/>
      <c r="T701" s="199">
        <f t="shared" si="852"/>
        <v>0</v>
      </c>
      <c r="U701" s="199">
        <f t="shared" si="890"/>
        <v>0</v>
      </c>
      <c r="V701" s="198"/>
      <c r="W701" s="199">
        <f t="shared" si="847"/>
        <v>0</v>
      </c>
      <c r="X701" s="198"/>
      <c r="Y701" s="198"/>
      <c r="AA701" s="292">
        <f t="shared" si="848"/>
        <v>0</v>
      </c>
      <c r="AC701" s="198">
        <f>1300</f>
        <v>1300</v>
      </c>
      <c r="AD701" s="200">
        <f t="shared" si="868"/>
        <v>969.54</v>
      </c>
    </row>
    <row r="702" spans="1:30" s="200" customFormat="1" hidden="1" x14ac:dyDescent="0.25">
      <c r="A702" s="195"/>
      <c r="B702" s="196" t="s">
        <v>27</v>
      </c>
      <c r="C702" s="197" t="s">
        <v>28</v>
      </c>
      <c r="D702" s="198"/>
      <c r="E702" s="198"/>
      <c r="F702" s="199">
        <f t="shared" si="867"/>
        <v>0</v>
      </c>
      <c r="G702" s="199"/>
      <c r="H702" s="198"/>
      <c r="I702" s="198"/>
      <c r="J702" s="199">
        <f t="shared" si="881"/>
        <v>0</v>
      </c>
      <c r="K702" s="198"/>
      <c r="L702" s="198"/>
      <c r="M702" s="198"/>
      <c r="N702" s="198"/>
      <c r="O702" s="198"/>
      <c r="P702" s="198"/>
      <c r="Q702" s="198"/>
      <c r="R702" s="198"/>
      <c r="S702" s="198"/>
      <c r="T702" s="199">
        <f t="shared" si="852"/>
        <v>0</v>
      </c>
      <c r="U702" s="199">
        <f t="shared" si="890"/>
        <v>0</v>
      </c>
      <c r="V702" s="198"/>
      <c r="W702" s="199">
        <f t="shared" si="847"/>
        <v>0</v>
      </c>
      <c r="X702" s="198"/>
      <c r="Y702" s="198"/>
      <c r="AA702" s="292">
        <f t="shared" si="848"/>
        <v>0</v>
      </c>
      <c r="AC702" s="198"/>
      <c r="AD702" s="200">
        <f t="shared" si="868"/>
        <v>0</v>
      </c>
    </row>
    <row r="703" spans="1:30" s="200" customFormat="1" hidden="1" x14ac:dyDescent="0.25">
      <c r="A703" s="195"/>
      <c r="B703" s="196" t="s">
        <v>29</v>
      </c>
      <c r="C703" s="197" t="s">
        <v>30</v>
      </c>
      <c r="D703" s="198"/>
      <c r="E703" s="198"/>
      <c r="F703" s="199">
        <f t="shared" si="867"/>
        <v>0</v>
      </c>
      <c r="G703" s="199"/>
      <c r="H703" s="198"/>
      <c r="I703" s="198"/>
      <c r="J703" s="199">
        <f t="shared" si="881"/>
        <v>0</v>
      </c>
      <c r="K703" s="198"/>
      <c r="L703" s="198"/>
      <c r="M703" s="198"/>
      <c r="N703" s="198"/>
      <c r="O703" s="198"/>
      <c r="P703" s="198"/>
      <c r="Q703" s="198"/>
      <c r="R703" s="198"/>
      <c r="S703" s="198"/>
      <c r="T703" s="199">
        <f t="shared" si="852"/>
        <v>0</v>
      </c>
      <c r="U703" s="199">
        <f t="shared" si="890"/>
        <v>0</v>
      </c>
      <c r="V703" s="198"/>
      <c r="W703" s="199">
        <f t="shared" si="847"/>
        <v>0</v>
      </c>
      <c r="X703" s="198"/>
      <c r="Y703" s="198"/>
      <c r="AA703" s="292">
        <f t="shared" si="848"/>
        <v>0</v>
      </c>
      <c r="AC703" s="198"/>
      <c r="AD703" s="200">
        <f t="shared" si="868"/>
        <v>0</v>
      </c>
    </row>
    <row r="704" spans="1:30" s="200" customFormat="1" hidden="1" x14ac:dyDescent="0.25">
      <c r="A704" s="195"/>
      <c r="B704" s="196" t="s">
        <v>31</v>
      </c>
      <c r="C704" s="197" t="s">
        <v>32</v>
      </c>
      <c r="D704" s="198"/>
      <c r="E704" s="198"/>
      <c r="F704" s="199">
        <f t="shared" si="867"/>
        <v>0</v>
      </c>
      <c r="G704" s="199"/>
      <c r="H704" s="198"/>
      <c r="I704" s="198"/>
      <c r="J704" s="199">
        <f t="shared" si="881"/>
        <v>0</v>
      </c>
      <c r="K704" s="198"/>
      <c r="L704" s="198"/>
      <c r="M704" s="198"/>
      <c r="N704" s="198"/>
      <c r="O704" s="198"/>
      <c r="P704" s="198"/>
      <c r="Q704" s="198"/>
      <c r="R704" s="198"/>
      <c r="S704" s="198"/>
      <c r="T704" s="199">
        <f t="shared" si="852"/>
        <v>0</v>
      </c>
      <c r="U704" s="199">
        <f t="shared" si="890"/>
        <v>0</v>
      </c>
      <c r="V704" s="198"/>
      <c r="W704" s="199">
        <f t="shared" si="847"/>
        <v>0</v>
      </c>
      <c r="X704" s="198"/>
      <c r="Y704" s="198"/>
      <c r="AA704" s="292">
        <f t="shared" si="848"/>
        <v>0</v>
      </c>
      <c r="AC704" s="198"/>
      <c r="AD704" s="200">
        <f t="shared" si="868"/>
        <v>0</v>
      </c>
    </row>
    <row r="705" spans="1:30" s="200" customFormat="1" hidden="1" x14ac:dyDescent="0.25">
      <c r="A705" s="195"/>
      <c r="B705" s="202" t="s">
        <v>33</v>
      </c>
      <c r="C705" s="197" t="s">
        <v>34</v>
      </c>
      <c r="D705" s="198"/>
      <c r="E705" s="198"/>
      <c r="F705" s="199">
        <f t="shared" si="867"/>
        <v>0</v>
      </c>
      <c r="G705" s="199"/>
      <c r="H705" s="198"/>
      <c r="I705" s="198"/>
      <c r="J705" s="199">
        <f t="shared" si="881"/>
        <v>0</v>
      </c>
      <c r="K705" s="198"/>
      <c r="L705" s="198"/>
      <c r="M705" s="198"/>
      <c r="N705" s="198"/>
      <c r="O705" s="198"/>
      <c r="P705" s="198"/>
      <c r="Q705" s="198"/>
      <c r="R705" s="198"/>
      <c r="S705" s="198"/>
      <c r="T705" s="199">
        <f t="shared" si="852"/>
        <v>0</v>
      </c>
      <c r="U705" s="199">
        <f t="shared" si="890"/>
        <v>0</v>
      </c>
      <c r="V705" s="198"/>
      <c r="W705" s="199">
        <f t="shared" si="847"/>
        <v>0</v>
      </c>
      <c r="X705" s="198"/>
      <c r="Y705" s="198"/>
      <c r="AA705" s="292">
        <f t="shared" si="848"/>
        <v>0</v>
      </c>
      <c r="AC705" s="198"/>
      <c r="AD705" s="200">
        <f t="shared" si="868"/>
        <v>0</v>
      </c>
    </row>
    <row r="706" spans="1:30" s="190" customFormat="1" hidden="1" x14ac:dyDescent="0.25">
      <c r="A706" s="187"/>
      <c r="B706" s="187">
        <v>323</v>
      </c>
      <c r="C706" s="188"/>
      <c r="D706" s="189">
        <f t="shared" ref="D706:E706" si="896">SUM(D707+D708+D709+D710+D711+D712+D713+D714+D715)</f>
        <v>0</v>
      </c>
      <c r="E706" s="189">
        <f t="shared" si="896"/>
        <v>0</v>
      </c>
      <c r="F706" s="199">
        <f t="shared" si="867"/>
        <v>0</v>
      </c>
      <c r="G706" s="189"/>
      <c r="H706" s="189">
        <f t="shared" ref="H706:I706" si="897">SUM(H707+H708+H709+H710+H711+H712+H713+H714+H715)</f>
        <v>0</v>
      </c>
      <c r="I706" s="189">
        <f t="shared" si="897"/>
        <v>0</v>
      </c>
      <c r="J706" s="199">
        <f t="shared" si="881"/>
        <v>0</v>
      </c>
      <c r="K706" s="189">
        <f t="shared" ref="K706:S706" si="898">SUM(K707+K708+K709+K710+K711+K712+K713+K714+K715)</f>
        <v>0</v>
      </c>
      <c r="L706" s="189">
        <f t="shared" si="898"/>
        <v>0</v>
      </c>
      <c r="M706" s="189">
        <f t="shared" si="898"/>
        <v>0</v>
      </c>
      <c r="N706" s="189">
        <f t="shared" si="898"/>
        <v>0</v>
      </c>
      <c r="O706" s="189">
        <f t="shared" si="898"/>
        <v>0</v>
      </c>
      <c r="P706" s="189">
        <f t="shared" si="898"/>
        <v>0</v>
      </c>
      <c r="Q706" s="189">
        <f t="shared" si="898"/>
        <v>0</v>
      </c>
      <c r="R706" s="189">
        <f t="shared" si="898"/>
        <v>0</v>
      </c>
      <c r="S706" s="189">
        <f t="shared" si="898"/>
        <v>0</v>
      </c>
      <c r="T706" s="199">
        <f t="shared" si="852"/>
        <v>0</v>
      </c>
      <c r="U706" s="199">
        <f t="shared" si="890"/>
        <v>0</v>
      </c>
      <c r="V706" s="189">
        <f t="shared" ref="V706" si="899">SUM(V707+V708+V709+V710+V711+V712+V713+V714+V715)</f>
        <v>0</v>
      </c>
      <c r="W706" s="199">
        <f t="shared" si="847"/>
        <v>0</v>
      </c>
      <c r="X706" s="189"/>
      <c r="Y706" s="189"/>
      <c r="AA706" s="292">
        <f t="shared" si="848"/>
        <v>0</v>
      </c>
      <c r="AC706" s="189">
        <f t="shared" ref="AC706" si="900">SUM(AC707+AC708+AC709+AC710+AC711+AC712+AC713+AC714+AC715)</f>
        <v>0</v>
      </c>
      <c r="AD706" s="200">
        <f t="shared" si="868"/>
        <v>0</v>
      </c>
    </row>
    <row r="707" spans="1:30" s="200" customFormat="1" hidden="1" x14ac:dyDescent="0.25">
      <c r="A707" s="195"/>
      <c r="B707" s="196" t="s">
        <v>35</v>
      </c>
      <c r="C707" s="197" t="s">
        <v>36</v>
      </c>
      <c r="D707" s="198"/>
      <c r="E707" s="198"/>
      <c r="F707" s="199">
        <f t="shared" si="867"/>
        <v>0</v>
      </c>
      <c r="G707" s="199"/>
      <c r="H707" s="198"/>
      <c r="I707" s="198"/>
      <c r="J707" s="199">
        <f t="shared" si="881"/>
        <v>0</v>
      </c>
      <c r="K707" s="198"/>
      <c r="L707" s="198"/>
      <c r="M707" s="198"/>
      <c r="N707" s="198"/>
      <c r="O707" s="198"/>
      <c r="P707" s="198"/>
      <c r="Q707" s="198"/>
      <c r="R707" s="198"/>
      <c r="S707" s="198"/>
      <c r="T707" s="199">
        <f t="shared" si="852"/>
        <v>0</v>
      </c>
      <c r="U707" s="199">
        <f t="shared" si="890"/>
        <v>0</v>
      </c>
      <c r="V707" s="198"/>
      <c r="W707" s="199">
        <f t="shared" si="847"/>
        <v>0</v>
      </c>
      <c r="X707" s="198"/>
      <c r="Y707" s="198"/>
      <c r="AA707" s="292">
        <f t="shared" si="848"/>
        <v>0</v>
      </c>
      <c r="AC707" s="198"/>
      <c r="AD707" s="200">
        <f t="shared" si="868"/>
        <v>0</v>
      </c>
    </row>
    <row r="708" spans="1:30" s="200" customFormat="1" hidden="1" x14ac:dyDescent="0.25">
      <c r="A708" s="195"/>
      <c r="B708" s="196" t="s">
        <v>37</v>
      </c>
      <c r="C708" s="197" t="s">
        <v>38</v>
      </c>
      <c r="D708" s="198"/>
      <c r="E708" s="198"/>
      <c r="F708" s="199">
        <f t="shared" si="867"/>
        <v>0</v>
      </c>
      <c r="G708" s="199"/>
      <c r="H708" s="198"/>
      <c r="I708" s="198"/>
      <c r="J708" s="199">
        <f t="shared" si="881"/>
        <v>0</v>
      </c>
      <c r="K708" s="198"/>
      <c r="L708" s="198"/>
      <c r="M708" s="198"/>
      <c r="N708" s="198"/>
      <c r="O708" s="198"/>
      <c r="P708" s="198"/>
      <c r="Q708" s="198"/>
      <c r="R708" s="198"/>
      <c r="S708" s="198"/>
      <c r="T708" s="199">
        <f t="shared" si="852"/>
        <v>0</v>
      </c>
      <c r="U708" s="199">
        <f t="shared" si="890"/>
        <v>0</v>
      </c>
      <c r="V708" s="198"/>
      <c r="W708" s="199">
        <f t="shared" si="847"/>
        <v>0</v>
      </c>
      <c r="X708" s="198"/>
      <c r="Y708" s="198"/>
      <c r="AA708" s="292">
        <f t="shared" si="848"/>
        <v>0</v>
      </c>
      <c r="AC708" s="198"/>
      <c r="AD708" s="200">
        <f t="shared" si="868"/>
        <v>0</v>
      </c>
    </row>
    <row r="709" spans="1:30" s="200" customFormat="1" hidden="1" x14ac:dyDescent="0.25">
      <c r="A709" s="195"/>
      <c r="B709" s="196" t="s">
        <v>39</v>
      </c>
      <c r="C709" s="197" t="s">
        <v>40</v>
      </c>
      <c r="D709" s="198"/>
      <c r="E709" s="198"/>
      <c r="F709" s="199">
        <f t="shared" si="867"/>
        <v>0</v>
      </c>
      <c r="G709" s="199"/>
      <c r="H709" s="198"/>
      <c r="I709" s="198"/>
      <c r="J709" s="199">
        <f t="shared" si="881"/>
        <v>0</v>
      </c>
      <c r="K709" s="198"/>
      <c r="L709" s="198"/>
      <c r="M709" s="198"/>
      <c r="N709" s="198"/>
      <c r="O709" s="198"/>
      <c r="P709" s="198"/>
      <c r="Q709" s="198"/>
      <c r="R709" s="198"/>
      <c r="S709" s="198"/>
      <c r="T709" s="199">
        <f t="shared" si="852"/>
        <v>0</v>
      </c>
      <c r="U709" s="199">
        <f t="shared" si="890"/>
        <v>0</v>
      </c>
      <c r="V709" s="198"/>
      <c r="W709" s="199">
        <f t="shared" si="847"/>
        <v>0</v>
      </c>
      <c r="X709" s="198"/>
      <c r="Y709" s="198"/>
      <c r="AA709" s="292">
        <f t="shared" si="848"/>
        <v>0</v>
      </c>
      <c r="AC709" s="198"/>
      <c r="AD709" s="200">
        <f t="shared" si="868"/>
        <v>0</v>
      </c>
    </row>
    <row r="710" spans="1:30" s="200" customFormat="1" hidden="1" x14ac:dyDescent="0.25">
      <c r="A710" s="195"/>
      <c r="B710" s="196" t="s">
        <v>41</v>
      </c>
      <c r="C710" s="197" t="s">
        <v>42</v>
      </c>
      <c r="D710" s="198"/>
      <c r="E710" s="198"/>
      <c r="F710" s="199">
        <f t="shared" si="867"/>
        <v>0</v>
      </c>
      <c r="G710" s="199"/>
      <c r="H710" s="198"/>
      <c r="I710" s="198"/>
      <c r="J710" s="199">
        <f t="shared" si="881"/>
        <v>0</v>
      </c>
      <c r="K710" s="198"/>
      <c r="L710" s="198"/>
      <c r="M710" s="198"/>
      <c r="N710" s="198"/>
      <c r="O710" s="198"/>
      <c r="P710" s="198"/>
      <c r="Q710" s="198"/>
      <c r="R710" s="198"/>
      <c r="S710" s="198"/>
      <c r="T710" s="199">
        <f t="shared" si="852"/>
        <v>0</v>
      </c>
      <c r="U710" s="199">
        <f t="shared" si="890"/>
        <v>0</v>
      </c>
      <c r="V710" s="198"/>
      <c r="W710" s="199">
        <f t="shared" si="847"/>
        <v>0</v>
      </c>
      <c r="X710" s="198"/>
      <c r="Y710" s="198"/>
      <c r="AA710" s="292">
        <f t="shared" si="848"/>
        <v>0</v>
      </c>
      <c r="AC710" s="198"/>
      <c r="AD710" s="200">
        <f t="shared" si="868"/>
        <v>0</v>
      </c>
    </row>
    <row r="711" spans="1:30" s="200" customFormat="1" hidden="1" x14ac:dyDescent="0.25">
      <c r="A711" s="195"/>
      <c r="B711" s="196" t="s">
        <v>43</v>
      </c>
      <c r="C711" s="197" t="s">
        <v>44</v>
      </c>
      <c r="D711" s="198"/>
      <c r="E711" s="198"/>
      <c r="F711" s="199">
        <f t="shared" si="867"/>
        <v>0</v>
      </c>
      <c r="G711" s="199"/>
      <c r="H711" s="198"/>
      <c r="I711" s="198"/>
      <c r="J711" s="199">
        <f t="shared" si="881"/>
        <v>0</v>
      </c>
      <c r="K711" s="198"/>
      <c r="L711" s="198"/>
      <c r="M711" s="198"/>
      <c r="N711" s="198"/>
      <c r="O711" s="198"/>
      <c r="P711" s="198"/>
      <c r="Q711" s="198"/>
      <c r="R711" s="198"/>
      <c r="S711" s="198"/>
      <c r="T711" s="199">
        <f t="shared" si="852"/>
        <v>0</v>
      </c>
      <c r="U711" s="199">
        <f t="shared" si="890"/>
        <v>0</v>
      </c>
      <c r="V711" s="198"/>
      <c r="W711" s="199">
        <f t="shared" si="847"/>
        <v>0</v>
      </c>
      <c r="X711" s="198"/>
      <c r="Y711" s="198"/>
      <c r="AA711" s="292">
        <f t="shared" si="848"/>
        <v>0</v>
      </c>
      <c r="AC711" s="198"/>
      <c r="AD711" s="200">
        <f t="shared" si="868"/>
        <v>0</v>
      </c>
    </row>
    <row r="712" spans="1:30" s="200" customFormat="1" hidden="1" x14ac:dyDescent="0.25">
      <c r="A712" s="195"/>
      <c r="B712" s="196" t="s">
        <v>45</v>
      </c>
      <c r="C712" s="197" t="s">
        <v>46</v>
      </c>
      <c r="D712" s="198"/>
      <c r="E712" s="198"/>
      <c r="F712" s="199">
        <f t="shared" si="867"/>
        <v>0</v>
      </c>
      <c r="G712" s="199"/>
      <c r="H712" s="198"/>
      <c r="I712" s="198"/>
      <c r="J712" s="199">
        <f t="shared" si="881"/>
        <v>0</v>
      </c>
      <c r="K712" s="198"/>
      <c r="L712" s="198"/>
      <c r="M712" s="198"/>
      <c r="N712" s="198"/>
      <c r="O712" s="198"/>
      <c r="P712" s="198"/>
      <c r="Q712" s="198"/>
      <c r="R712" s="198"/>
      <c r="S712" s="198"/>
      <c r="T712" s="199">
        <f t="shared" si="852"/>
        <v>0</v>
      </c>
      <c r="U712" s="199">
        <f t="shared" si="890"/>
        <v>0</v>
      </c>
      <c r="V712" s="198"/>
      <c r="W712" s="199">
        <f t="shared" si="847"/>
        <v>0</v>
      </c>
      <c r="X712" s="198"/>
      <c r="Y712" s="198"/>
      <c r="AA712" s="292">
        <f t="shared" si="848"/>
        <v>0</v>
      </c>
      <c r="AC712" s="198"/>
      <c r="AD712" s="200">
        <f t="shared" si="868"/>
        <v>0</v>
      </c>
    </row>
    <row r="713" spans="1:30" s="200" customFormat="1" hidden="1" x14ac:dyDescent="0.25">
      <c r="A713" s="195"/>
      <c r="B713" s="196" t="s">
        <v>47</v>
      </c>
      <c r="C713" s="197" t="s">
        <v>48</v>
      </c>
      <c r="D713" s="198"/>
      <c r="E713" s="198"/>
      <c r="F713" s="199">
        <f t="shared" si="867"/>
        <v>0</v>
      </c>
      <c r="G713" s="199"/>
      <c r="H713" s="198"/>
      <c r="I713" s="198"/>
      <c r="J713" s="199">
        <f t="shared" si="881"/>
        <v>0</v>
      </c>
      <c r="K713" s="198"/>
      <c r="L713" s="198"/>
      <c r="M713" s="198"/>
      <c r="N713" s="198"/>
      <c r="O713" s="198"/>
      <c r="P713" s="198"/>
      <c r="Q713" s="198"/>
      <c r="R713" s="198"/>
      <c r="S713" s="198"/>
      <c r="T713" s="199">
        <f t="shared" si="852"/>
        <v>0</v>
      </c>
      <c r="U713" s="199">
        <f t="shared" si="890"/>
        <v>0</v>
      </c>
      <c r="V713" s="198"/>
      <c r="W713" s="199">
        <f t="shared" si="847"/>
        <v>0</v>
      </c>
      <c r="X713" s="198"/>
      <c r="Y713" s="198"/>
      <c r="AA713" s="292">
        <f t="shared" si="848"/>
        <v>0</v>
      </c>
      <c r="AC713" s="198"/>
      <c r="AD713" s="200">
        <f t="shared" si="868"/>
        <v>0</v>
      </c>
    </row>
    <row r="714" spans="1:30" s="200" customFormat="1" hidden="1" x14ac:dyDescent="0.25">
      <c r="A714" s="195"/>
      <c r="B714" s="196" t="s">
        <v>49</v>
      </c>
      <c r="C714" s="197" t="s">
        <v>50</v>
      </c>
      <c r="D714" s="198"/>
      <c r="E714" s="198"/>
      <c r="F714" s="199">
        <f t="shared" si="867"/>
        <v>0</v>
      </c>
      <c r="G714" s="199"/>
      <c r="H714" s="198"/>
      <c r="I714" s="198"/>
      <c r="J714" s="199">
        <f t="shared" si="881"/>
        <v>0</v>
      </c>
      <c r="K714" s="198"/>
      <c r="L714" s="198"/>
      <c r="M714" s="198"/>
      <c r="N714" s="198"/>
      <c r="O714" s="198"/>
      <c r="P714" s="198"/>
      <c r="Q714" s="198"/>
      <c r="R714" s="198"/>
      <c r="S714" s="198"/>
      <c r="T714" s="199">
        <f t="shared" si="852"/>
        <v>0</v>
      </c>
      <c r="U714" s="199">
        <f t="shared" si="890"/>
        <v>0</v>
      </c>
      <c r="V714" s="198"/>
      <c r="W714" s="199">
        <f t="shared" si="847"/>
        <v>0</v>
      </c>
      <c r="X714" s="198"/>
      <c r="Y714" s="198"/>
      <c r="AA714" s="292">
        <f t="shared" si="848"/>
        <v>0</v>
      </c>
      <c r="AC714" s="198"/>
      <c r="AD714" s="200">
        <f t="shared" si="868"/>
        <v>0</v>
      </c>
    </row>
    <row r="715" spans="1:30" s="200" customFormat="1" hidden="1" x14ac:dyDescent="0.25">
      <c r="A715" s="195"/>
      <c r="B715" s="196" t="s">
        <v>51</v>
      </c>
      <c r="C715" s="197" t="s">
        <v>52</v>
      </c>
      <c r="D715" s="198"/>
      <c r="E715" s="198"/>
      <c r="F715" s="199">
        <f t="shared" si="867"/>
        <v>0</v>
      </c>
      <c r="G715" s="199"/>
      <c r="H715" s="198"/>
      <c r="I715" s="198"/>
      <c r="J715" s="199">
        <f t="shared" si="881"/>
        <v>0</v>
      </c>
      <c r="K715" s="198"/>
      <c r="L715" s="198"/>
      <c r="M715" s="198"/>
      <c r="N715" s="198"/>
      <c r="O715" s="198"/>
      <c r="P715" s="198"/>
      <c r="Q715" s="198"/>
      <c r="R715" s="198"/>
      <c r="S715" s="198"/>
      <c r="T715" s="199">
        <f t="shared" si="852"/>
        <v>0</v>
      </c>
      <c r="U715" s="199">
        <f t="shared" si="890"/>
        <v>0</v>
      </c>
      <c r="V715" s="198"/>
      <c r="W715" s="199">
        <f t="shared" si="847"/>
        <v>0</v>
      </c>
      <c r="X715" s="198"/>
      <c r="Y715" s="198"/>
      <c r="AA715" s="292">
        <f t="shared" si="848"/>
        <v>0</v>
      </c>
      <c r="AC715" s="198"/>
      <c r="AD715" s="200">
        <f t="shared" si="868"/>
        <v>0</v>
      </c>
    </row>
    <row r="716" spans="1:30" s="190" customFormat="1" hidden="1" x14ac:dyDescent="0.25">
      <c r="A716" s="187"/>
      <c r="B716" s="187">
        <v>324</v>
      </c>
      <c r="C716" s="188"/>
      <c r="D716" s="189">
        <f>SUM(D717)</f>
        <v>0</v>
      </c>
      <c r="E716" s="189">
        <f t="shared" ref="E716:V716" si="901">SUM(E717)</f>
        <v>0</v>
      </c>
      <c r="F716" s="199">
        <f t="shared" si="867"/>
        <v>0</v>
      </c>
      <c r="G716" s="189"/>
      <c r="H716" s="189">
        <f t="shared" si="901"/>
        <v>0</v>
      </c>
      <c r="I716" s="189">
        <f t="shared" si="901"/>
        <v>0</v>
      </c>
      <c r="J716" s="199">
        <f t="shared" si="881"/>
        <v>0</v>
      </c>
      <c r="K716" s="189">
        <f t="shared" si="901"/>
        <v>0</v>
      </c>
      <c r="L716" s="189">
        <f t="shared" si="901"/>
        <v>0</v>
      </c>
      <c r="M716" s="189">
        <f t="shared" si="901"/>
        <v>0</v>
      </c>
      <c r="N716" s="189">
        <f t="shared" si="901"/>
        <v>0</v>
      </c>
      <c r="O716" s="189">
        <f t="shared" si="901"/>
        <v>0</v>
      </c>
      <c r="P716" s="189">
        <f t="shared" si="901"/>
        <v>0</v>
      </c>
      <c r="Q716" s="189">
        <f t="shared" si="901"/>
        <v>0</v>
      </c>
      <c r="R716" s="189">
        <f t="shared" si="901"/>
        <v>0</v>
      </c>
      <c r="S716" s="189">
        <f t="shared" si="901"/>
        <v>0</v>
      </c>
      <c r="T716" s="199">
        <f t="shared" si="852"/>
        <v>0</v>
      </c>
      <c r="U716" s="199">
        <f t="shared" si="890"/>
        <v>0</v>
      </c>
      <c r="V716" s="189">
        <f t="shared" si="901"/>
        <v>0</v>
      </c>
      <c r="W716" s="199">
        <f t="shared" si="847"/>
        <v>0</v>
      </c>
      <c r="X716" s="189"/>
      <c r="Y716" s="189"/>
      <c r="AA716" s="292">
        <f t="shared" si="848"/>
        <v>0</v>
      </c>
      <c r="AC716" s="189">
        <f t="shared" ref="AC716" si="902">SUM(AC717)</f>
        <v>0</v>
      </c>
      <c r="AD716" s="200">
        <f t="shared" si="868"/>
        <v>0</v>
      </c>
    </row>
    <row r="717" spans="1:30" s="200" customFormat="1" hidden="1" x14ac:dyDescent="0.25">
      <c r="A717" s="195"/>
      <c r="B717" s="201" t="s">
        <v>54</v>
      </c>
      <c r="C717" s="197" t="s">
        <v>53</v>
      </c>
      <c r="D717" s="198"/>
      <c r="E717" s="198"/>
      <c r="F717" s="199">
        <f t="shared" si="867"/>
        <v>0</v>
      </c>
      <c r="G717" s="199"/>
      <c r="H717" s="198"/>
      <c r="I717" s="198"/>
      <c r="J717" s="199">
        <f t="shared" si="881"/>
        <v>0</v>
      </c>
      <c r="K717" s="198"/>
      <c r="L717" s="198"/>
      <c r="M717" s="198"/>
      <c r="N717" s="198"/>
      <c r="O717" s="198"/>
      <c r="P717" s="198"/>
      <c r="Q717" s="198"/>
      <c r="R717" s="198"/>
      <c r="S717" s="198"/>
      <c r="T717" s="199">
        <f t="shared" si="852"/>
        <v>0</v>
      </c>
      <c r="U717" s="199">
        <f t="shared" si="890"/>
        <v>0</v>
      </c>
      <c r="V717" s="198"/>
      <c r="W717" s="199">
        <f t="shared" si="847"/>
        <v>0</v>
      </c>
      <c r="X717" s="198"/>
      <c r="Y717" s="198"/>
      <c r="AA717" s="292">
        <f t="shared" si="848"/>
        <v>0</v>
      </c>
      <c r="AC717" s="198"/>
      <c r="AD717" s="200">
        <f t="shared" si="868"/>
        <v>0</v>
      </c>
    </row>
    <row r="718" spans="1:30" s="190" customFormat="1" x14ac:dyDescent="0.25">
      <c r="A718" s="187"/>
      <c r="B718" s="193" t="s">
        <v>543</v>
      </c>
      <c r="C718" s="188"/>
      <c r="D718" s="189">
        <f t="shared" ref="D718:E718" si="903">SUM(D719+D720+D721+D722+D723+D724+D725)</f>
        <v>0</v>
      </c>
      <c r="E718" s="189">
        <f t="shared" si="903"/>
        <v>0</v>
      </c>
      <c r="F718" s="199">
        <f t="shared" si="867"/>
        <v>0</v>
      </c>
      <c r="G718" s="189"/>
      <c r="H718" s="189">
        <f t="shared" ref="H718:I718" si="904">SUM(H719+H720+H721+H722+H723+H724+H725)</f>
        <v>0</v>
      </c>
      <c r="I718" s="189">
        <f t="shared" si="904"/>
        <v>0</v>
      </c>
      <c r="J718" s="199">
        <f t="shared" si="881"/>
        <v>0</v>
      </c>
      <c r="K718" s="189">
        <f t="shared" ref="K718:S718" si="905">SUM(K719+K720+K721+K722+K723+K724+K725)</f>
        <v>0</v>
      </c>
      <c r="L718" s="189">
        <f t="shared" si="905"/>
        <v>0</v>
      </c>
      <c r="M718" s="189">
        <f t="shared" si="905"/>
        <v>0</v>
      </c>
      <c r="N718" s="189">
        <f t="shared" si="905"/>
        <v>0</v>
      </c>
      <c r="O718" s="189">
        <f t="shared" si="905"/>
        <v>0</v>
      </c>
      <c r="P718" s="189">
        <f t="shared" si="905"/>
        <v>0</v>
      </c>
      <c r="Q718" s="189">
        <f t="shared" si="905"/>
        <v>0</v>
      </c>
      <c r="R718" s="189">
        <f t="shared" si="905"/>
        <v>0</v>
      </c>
      <c r="S718" s="189">
        <f t="shared" si="905"/>
        <v>0</v>
      </c>
      <c r="T718" s="199">
        <f t="shared" si="852"/>
        <v>0</v>
      </c>
      <c r="U718" s="199">
        <f t="shared" si="890"/>
        <v>0</v>
      </c>
      <c r="V718" s="189">
        <f t="shared" ref="V718" si="906">SUM(V719+V720+V721+V722+V723+V724+V725)</f>
        <v>0</v>
      </c>
      <c r="W718" s="199">
        <f t="shared" si="847"/>
        <v>0</v>
      </c>
      <c r="X718" s="189"/>
      <c r="Y718" s="189"/>
      <c r="AA718" s="292">
        <f t="shared" si="848"/>
        <v>0</v>
      </c>
      <c r="AC718" s="189">
        <f t="shared" ref="AC718" si="907">SUM(AC719+AC720+AC721+AC722+AC723+AC724+AC725)</f>
        <v>1400</v>
      </c>
      <c r="AD718" s="200">
        <f t="shared" si="868"/>
        <v>1044.1199999999999</v>
      </c>
    </row>
    <row r="719" spans="1:30" s="200" customFormat="1" ht="12.75" hidden="1" customHeight="1" x14ac:dyDescent="0.25">
      <c r="A719" s="195"/>
      <c r="B719" s="196" t="s">
        <v>56</v>
      </c>
      <c r="C719" s="197" t="s">
        <v>57</v>
      </c>
      <c r="D719" s="198"/>
      <c r="E719" s="198"/>
      <c r="F719" s="199">
        <f t="shared" si="867"/>
        <v>0</v>
      </c>
      <c r="G719" s="199"/>
      <c r="H719" s="198"/>
      <c r="I719" s="198"/>
      <c r="J719" s="199">
        <f t="shared" si="881"/>
        <v>0</v>
      </c>
      <c r="K719" s="198"/>
      <c r="L719" s="198"/>
      <c r="M719" s="198"/>
      <c r="N719" s="198"/>
      <c r="O719" s="198"/>
      <c r="P719" s="198"/>
      <c r="Q719" s="198"/>
      <c r="R719" s="198"/>
      <c r="S719" s="198"/>
      <c r="T719" s="199">
        <f t="shared" si="852"/>
        <v>0</v>
      </c>
      <c r="U719" s="199">
        <f t="shared" si="890"/>
        <v>0</v>
      </c>
      <c r="V719" s="198"/>
      <c r="W719" s="199">
        <f t="shared" si="847"/>
        <v>0</v>
      </c>
      <c r="X719" s="198"/>
      <c r="Y719" s="198"/>
      <c r="AA719" s="292">
        <f t="shared" si="848"/>
        <v>0</v>
      </c>
      <c r="AC719" s="198"/>
      <c r="AD719" s="200">
        <f t="shared" si="868"/>
        <v>0</v>
      </c>
    </row>
    <row r="720" spans="1:30" s="200" customFormat="1" hidden="1" x14ac:dyDescent="0.25">
      <c r="A720" s="195"/>
      <c r="B720" s="196" t="s">
        <v>58</v>
      </c>
      <c r="C720" s="197" t="s">
        <v>59</v>
      </c>
      <c r="D720" s="198"/>
      <c r="E720" s="198"/>
      <c r="F720" s="199">
        <f t="shared" si="867"/>
        <v>0</v>
      </c>
      <c r="G720" s="199"/>
      <c r="H720" s="198"/>
      <c r="I720" s="198"/>
      <c r="J720" s="199">
        <f t="shared" si="881"/>
        <v>0</v>
      </c>
      <c r="K720" s="198"/>
      <c r="L720" s="198"/>
      <c r="M720" s="198"/>
      <c r="N720" s="198"/>
      <c r="O720" s="198"/>
      <c r="P720" s="198"/>
      <c r="Q720" s="198"/>
      <c r="R720" s="198"/>
      <c r="S720" s="198"/>
      <c r="T720" s="199">
        <f t="shared" si="852"/>
        <v>0</v>
      </c>
      <c r="U720" s="199">
        <f t="shared" si="890"/>
        <v>0</v>
      </c>
      <c r="V720" s="198"/>
      <c r="W720" s="199">
        <f t="shared" si="847"/>
        <v>0</v>
      </c>
      <c r="X720" s="198"/>
      <c r="Y720" s="198"/>
      <c r="AA720" s="292">
        <f t="shared" si="848"/>
        <v>0</v>
      </c>
      <c r="AC720" s="198"/>
      <c r="AD720" s="200">
        <f t="shared" si="868"/>
        <v>0</v>
      </c>
    </row>
    <row r="721" spans="1:30" s="200" customFormat="1" hidden="1" x14ac:dyDescent="0.25">
      <c r="A721" s="195"/>
      <c r="B721" s="196" t="s">
        <v>60</v>
      </c>
      <c r="C721" s="197" t="s">
        <v>61</v>
      </c>
      <c r="D721" s="198"/>
      <c r="E721" s="198"/>
      <c r="F721" s="199">
        <f t="shared" si="867"/>
        <v>0</v>
      </c>
      <c r="G721" s="199"/>
      <c r="H721" s="198"/>
      <c r="I721" s="198"/>
      <c r="J721" s="199">
        <f t="shared" si="881"/>
        <v>0</v>
      </c>
      <c r="K721" s="198"/>
      <c r="L721" s="198"/>
      <c r="M721" s="198"/>
      <c r="N721" s="198"/>
      <c r="O721" s="198"/>
      <c r="P721" s="198"/>
      <c r="Q721" s="198"/>
      <c r="R721" s="198"/>
      <c r="S721" s="198"/>
      <c r="T721" s="199">
        <f t="shared" si="852"/>
        <v>0</v>
      </c>
      <c r="U721" s="199">
        <f t="shared" si="890"/>
        <v>0</v>
      </c>
      <c r="V721" s="198"/>
      <c r="W721" s="199">
        <f t="shared" si="847"/>
        <v>0</v>
      </c>
      <c r="X721" s="198"/>
      <c r="Y721" s="198"/>
      <c r="AA721" s="292">
        <f t="shared" si="848"/>
        <v>0</v>
      </c>
      <c r="AC721" s="198"/>
      <c r="AD721" s="200">
        <f t="shared" si="868"/>
        <v>0</v>
      </c>
    </row>
    <row r="722" spans="1:30" s="200" customFormat="1" hidden="1" x14ac:dyDescent="0.25">
      <c r="A722" s="195"/>
      <c r="B722" s="196" t="s">
        <v>62</v>
      </c>
      <c r="C722" s="197" t="s">
        <v>63</v>
      </c>
      <c r="D722" s="198"/>
      <c r="E722" s="198"/>
      <c r="F722" s="199">
        <f t="shared" si="867"/>
        <v>0</v>
      </c>
      <c r="G722" s="199"/>
      <c r="H722" s="198"/>
      <c r="I722" s="198"/>
      <c r="J722" s="199">
        <f t="shared" si="881"/>
        <v>0</v>
      </c>
      <c r="K722" s="198"/>
      <c r="L722" s="198"/>
      <c r="M722" s="198"/>
      <c r="N722" s="198"/>
      <c r="O722" s="198"/>
      <c r="P722" s="198"/>
      <c r="Q722" s="198"/>
      <c r="R722" s="198"/>
      <c r="S722" s="198"/>
      <c r="T722" s="199">
        <f t="shared" si="852"/>
        <v>0</v>
      </c>
      <c r="U722" s="199">
        <f t="shared" si="890"/>
        <v>0</v>
      </c>
      <c r="V722" s="198"/>
      <c r="W722" s="199">
        <f t="shared" si="847"/>
        <v>0</v>
      </c>
      <c r="X722" s="198"/>
      <c r="Y722" s="198"/>
      <c r="AA722" s="292">
        <f t="shared" si="848"/>
        <v>0</v>
      </c>
      <c r="AC722" s="198"/>
      <c r="AD722" s="200">
        <f t="shared" si="868"/>
        <v>0</v>
      </c>
    </row>
    <row r="723" spans="1:30" s="200" customFormat="1" hidden="1" x14ac:dyDescent="0.25">
      <c r="A723" s="195"/>
      <c r="B723" s="195">
        <v>3295</v>
      </c>
      <c r="C723" s="197" t="s">
        <v>64</v>
      </c>
      <c r="D723" s="198"/>
      <c r="E723" s="198"/>
      <c r="F723" s="199">
        <f t="shared" si="867"/>
        <v>0</v>
      </c>
      <c r="G723" s="199"/>
      <c r="H723" s="198"/>
      <c r="I723" s="198"/>
      <c r="J723" s="199">
        <f t="shared" si="881"/>
        <v>0</v>
      </c>
      <c r="K723" s="198"/>
      <c r="L723" s="198"/>
      <c r="M723" s="198"/>
      <c r="N723" s="198"/>
      <c r="O723" s="198"/>
      <c r="P723" s="198"/>
      <c r="Q723" s="198"/>
      <c r="R723" s="198"/>
      <c r="S723" s="198"/>
      <c r="T723" s="199">
        <f t="shared" si="852"/>
        <v>0</v>
      </c>
      <c r="U723" s="199">
        <f t="shared" si="890"/>
        <v>0</v>
      </c>
      <c r="V723" s="198"/>
      <c r="W723" s="199">
        <f t="shared" si="847"/>
        <v>0</v>
      </c>
      <c r="X723" s="198"/>
      <c r="Y723" s="198"/>
      <c r="AA723" s="292">
        <f t="shared" si="848"/>
        <v>0</v>
      </c>
      <c r="AC723" s="198"/>
      <c r="AD723" s="200">
        <f t="shared" si="868"/>
        <v>0</v>
      </c>
    </row>
    <row r="724" spans="1:30" s="200" customFormat="1" hidden="1" x14ac:dyDescent="0.25">
      <c r="A724" s="195"/>
      <c r="B724" s="195">
        <v>3296</v>
      </c>
      <c r="C724" s="203" t="s">
        <v>65</v>
      </c>
      <c r="D724" s="198"/>
      <c r="E724" s="198"/>
      <c r="F724" s="199">
        <f t="shared" si="867"/>
        <v>0</v>
      </c>
      <c r="G724" s="199"/>
      <c r="H724" s="198"/>
      <c r="I724" s="198"/>
      <c r="J724" s="199">
        <f t="shared" si="881"/>
        <v>0</v>
      </c>
      <c r="K724" s="198"/>
      <c r="L724" s="198"/>
      <c r="M724" s="198"/>
      <c r="N724" s="198"/>
      <c r="O724" s="198"/>
      <c r="P724" s="198"/>
      <c r="Q724" s="198"/>
      <c r="R724" s="198"/>
      <c r="S724" s="198"/>
      <c r="T724" s="199">
        <f t="shared" si="852"/>
        <v>0</v>
      </c>
      <c r="U724" s="199">
        <f t="shared" si="890"/>
        <v>0</v>
      </c>
      <c r="V724" s="198"/>
      <c r="W724" s="199">
        <f t="shared" si="847"/>
        <v>0</v>
      </c>
      <c r="X724" s="198"/>
      <c r="Y724" s="198"/>
      <c r="AA724" s="292">
        <f t="shared" si="848"/>
        <v>0</v>
      </c>
      <c r="AC724" s="198"/>
      <c r="AD724" s="200">
        <f t="shared" si="868"/>
        <v>0</v>
      </c>
    </row>
    <row r="725" spans="1:30" s="200" customFormat="1" x14ac:dyDescent="0.25">
      <c r="A725" s="195"/>
      <c r="B725" s="196" t="s">
        <v>66</v>
      </c>
      <c r="C725" s="197" t="s">
        <v>55</v>
      </c>
      <c r="D725" s="198"/>
      <c r="E725" s="198"/>
      <c r="F725" s="199">
        <f t="shared" si="867"/>
        <v>0</v>
      </c>
      <c r="G725" s="199"/>
      <c r="H725" s="198"/>
      <c r="I725" s="198"/>
      <c r="J725" s="199">
        <f t="shared" si="881"/>
        <v>0</v>
      </c>
      <c r="K725" s="198"/>
      <c r="L725" s="198"/>
      <c r="M725" s="198"/>
      <c r="N725" s="198"/>
      <c r="O725" s="198"/>
      <c r="P725" s="198"/>
      <c r="Q725" s="198"/>
      <c r="R725" s="198"/>
      <c r="S725" s="198"/>
      <c r="T725" s="199">
        <f t="shared" si="852"/>
        <v>0</v>
      </c>
      <c r="U725" s="199">
        <f t="shared" si="890"/>
        <v>0</v>
      </c>
      <c r="V725" s="198"/>
      <c r="W725" s="199">
        <f t="shared" si="847"/>
        <v>0</v>
      </c>
      <c r="X725" s="198"/>
      <c r="Y725" s="198"/>
      <c r="AA725" s="292">
        <f t="shared" si="848"/>
        <v>0</v>
      </c>
      <c r="AC725" s="198">
        <f>1400</f>
        <v>1400</v>
      </c>
      <c r="AD725" s="200">
        <f t="shared" si="868"/>
        <v>1044.1199999999999</v>
      </c>
    </row>
    <row r="726" spans="1:30" s="190" customFormat="1" hidden="1" x14ac:dyDescent="0.25">
      <c r="A726" s="6"/>
      <c r="B726" s="187">
        <v>34</v>
      </c>
      <c r="C726" s="188" t="s">
        <v>67</v>
      </c>
      <c r="D726" s="189">
        <f t="shared" ref="D726:E726" si="908">SUM(D727+D732)</f>
        <v>0</v>
      </c>
      <c r="E726" s="189">
        <f t="shared" si="908"/>
        <v>0</v>
      </c>
      <c r="F726" s="199">
        <f t="shared" si="867"/>
        <v>0</v>
      </c>
      <c r="G726" s="189"/>
      <c r="H726" s="189">
        <f t="shared" ref="H726:I726" si="909">SUM(H727+H732)</f>
        <v>0</v>
      </c>
      <c r="I726" s="189">
        <f t="shared" si="909"/>
        <v>0</v>
      </c>
      <c r="J726" s="199">
        <f t="shared" si="881"/>
        <v>0</v>
      </c>
      <c r="K726" s="189">
        <f t="shared" ref="K726:S726" si="910">SUM(K727+K732)</f>
        <v>0</v>
      </c>
      <c r="L726" s="189">
        <f t="shared" si="910"/>
        <v>0</v>
      </c>
      <c r="M726" s="189">
        <f t="shared" si="910"/>
        <v>0</v>
      </c>
      <c r="N726" s="189">
        <f t="shared" si="910"/>
        <v>0</v>
      </c>
      <c r="O726" s="189">
        <f t="shared" si="910"/>
        <v>0</v>
      </c>
      <c r="P726" s="189">
        <f t="shared" si="910"/>
        <v>0</v>
      </c>
      <c r="Q726" s="189">
        <f t="shared" si="910"/>
        <v>0</v>
      </c>
      <c r="R726" s="189">
        <f t="shared" si="910"/>
        <v>0</v>
      </c>
      <c r="S726" s="189">
        <f t="shared" si="910"/>
        <v>0</v>
      </c>
      <c r="T726" s="199">
        <f t="shared" si="852"/>
        <v>0</v>
      </c>
      <c r="U726" s="199">
        <f t="shared" si="890"/>
        <v>0</v>
      </c>
      <c r="V726" s="189">
        <f t="shared" ref="V726" si="911">SUM(V727+V732)</f>
        <v>0</v>
      </c>
      <c r="W726" s="199">
        <f t="shared" si="847"/>
        <v>0</v>
      </c>
      <c r="X726" s="189"/>
      <c r="Y726" s="189"/>
      <c r="AA726" s="292">
        <f t="shared" si="848"/>
        <v>0</v>
      </c>
      <c r="AD726" s="200">
        <f t="shared" si="868"/>
        <v>0</v>
      </c>
    </row>
    <row r="727" spans="1:30" s="190" customFormat="1" hidden="1" x14ac:dyDescent="0.25">
      <c r="A727" s="187"/>
      <c r="B727" s="187">
        <v>342</v>
      </c>
      <c r="C727" s="188" t="s">
        <v>68</v>
      </c>
      <c r="D727" s="189">
        <f t="shared" ref="D727:E727" si="912">SUM(D728+D729+D730+D731)</f>
        <v>0</v>
      </c>
      <c r="E727" s="189">
        <f t="shared" si="912"/>
        <v>0</v>
      </c>
      <c r="F727" s="199">
        <f t="shared" si="867"/>
        <v>0</v>
      </c>
      <c r="G727" s="189"/>
      <c r="H727" s="189">
        <f t="shared" ref="H727:I727" si="913">SUM(H728+H729+H730+H731)</f>
        <v>0</v>
      </c>
      <c r="I727" s="189">
        <f t="shared" si="913"/>
        <v>0</v>
      </c>
      <c r="J727" s="199">
        <f t="shared" si="881"/>
        <v>0</v>
      </c>
      <c r="K727" s="189">
        <f t="shared" ref="K727:S727" si="914">SUM(K728+K729+K730+K731)</f>
        <v>0</v>
      </c>
      <c r="L727" s="189">
        <f t="shared" si="914"/>
        <v>0</v>
      </c>
      <c r="M727" s="189">
        <f t="shared" si="914"/>
        <v>0</v>
      </c>
      <c r="N727" s="189">
        <f t="shared" si="914"/>
        <v>0</v>
      </c>
      <c r="O727" s="189">
        <f t="shared" si="914"/>
        <v>0</v>
      </c>
      <c r="P727" s="189">
        <f t="shared" si="914"/>
        <v>0</v>
      </c>
      <c r="Q727" s="189">
        <f t="shared" si="914"/>
        <v>0</v>
      </c>
      <c r="R727" s="189">
        <f t="shared" si="914"/>
        <v>0</v>
      </c>
      <c r="S727" s="189">
        <f t="shared" si="914"/>
        <v>0</v>
      </c>
      <c r="T727" s="199">
        <f t="shared" si="852"/>
        <v>0</v>
      </c>
      <c r="U727" s="199">
        <f t="shared" si="890"/>
        <v>0</v>
      </c>
      <c r="V727" s="189">
        <f t="shared" ref="V727" si="915">SUM(V728+V729+V730+V731)</f>
        <v>0</v>
      </c>
      <c r="W727" s="199">
        <f t="shared" si="847"/>
        <v>0</v>
      </c>
      <c r="X727" s="189"/>
      <c r="Y727" s="189"/>
      <c r="AA727" s="292">
        <f t="shared" si="848"/>
        <v>0</v>
      </c>
      <c r="AD727" s="200">
        <f t="shared" si="868"/>
        <v>0</v>
      </c>
    </row>
    <row r="728" spans="1:30" s="200" customFormat="1" ht="27.75" hidden="1" customHeight="1" x14ac:dyDescent="0.25">
      <c r="A728" s="195"/>
      <c r="B728" s="196" t="s">
        <v>69</v>
      </c>
      <c r="C728" s="197" t="s">
        <v>70</v>
      </c>
      <c r="D728" s="198"/>
      <c r="E728" s="198"/>
      <c r="F728" s="199">
        <f t="shared" si="867"/>
        <v>0</v>
      </c>
      <c r="G728" s="199"/>
      <c r="H728" s="198"/>
      <c r="I728" s="198"/>
      <c r="J728" s="199">
        <f t="shared" si="881"/>
        <v>0</v>
      </c>
      <c r="K728" s="198"/>
      <c r="L728" s="198"/>
      <c r="M728" s="198"/>
      <c r="N728" s="198"/>
      <c r="O728" s="198"/>
      <c r="P728" s="198"/>
      <c r="Q728" s="198"/>
      <c r="R728" s="198"/>
      <c r="S728" s="198"/>
      <c r="T728" s="199">
        <f t="shared" si="852"/>
        <v>0</v>
      </c>
      <c r="U728" s="199">
        <f t="shared" si="890"/>
        <v>0</v>
      </c>
      <c r="V728" s="198"/>
      <c r="W728" s="199">
        <f t="shared" si="847"/>
        <v>0</v>
      </c>
      <c r="X728" s="198"/>
      <c r="Y728" s="198"/>
      <c r="AA728" s="292">
        <f t="shared" si="848"/>
        <v>0</v>
      </c>
      <c r="AD728" s="200">
        <f t="shared" si="868"/>
        <v>0</v>
      </c>
    </row>
    <row r="729" spans="1:30" s="200" customFormat="1" hidden="1" x14ac:dyDescent="0.25">
      <c r="A729" s="195"/>
      <c r="B729" s="195">
        <v>3426</v>
      </c>
      <c r="C729" s="197" t="s">
        <v>71</v>
      </c>
      <c r="D729" s="198"/>
      <c r="E729" s="198"/>
      <c r="F729" s="199">
        <f t="shared" si="867"/>
        <v>0</v>
      </c>
      <c r="G729" s="199"/>
      <c r="H729" s="198"/>
      <c r="I729" s="198"/>
      <c r="J729" s="199">
        <f t="shared" si="881"/>
        <v>0</v>
      </c>
      <c r="K729" s="198"/>
      <c r="L729" s="198"/>
      <c r="M729" s="198"/>
      <c r="N729" s="198"/>
      <c r="O729" s="198"/>
      <c r="P729" s="198"/>
      <c r="Q729" s="198"/>
      <c r="R729" s="198"/>
      <c r="S729" s="198"/>
      <c r="T729" s="199">
        <f t="shared" si="852"/>
        <v>0</v>
      </c>
      <c r="U729" s="199">
        <f t="shared" si="890"/>
        <v>0</v>
      </c>
      <c r="V729" s="198"/>
      <c r="W729" s="199">
        <f t="shared" si="847"/>
        <v>0</v>
      </c>
      <c r="X729" s="198"/>
      <c r="Y729" s="198"/>
      <c r="AA729" s="292">
        <f t="shared" si="848"/>
        <v>0</v>
      </c>
      <c r="AD729" s="200">
        <f t="shared" si="868"/>
        <v>0</v>
      </c>
    </row>
    <row r="730" spans="1:30" s="200" customFormat="1" hidden="1" x14ac:dyDescent="0.25">
      <c r="A730" s="195"/>
      <c r="B730" s="195">
        <v>3427</v>
      </c>
      <c r="C730" s="197" t="s">
        <v>72</v>
      </c>
      <c r="D730" s="198"/>
      <c r="E730" s="198"/>
      <c r="F730" s="199">
        <f t="shared" si="867"/>
        <v>0</v>
      </c>
      <c r="G730" s="199"/>
      <c r="H730" s="198"/>
      <c r="I730" s="198"/>
      <c r="J730" s="199">
        <f t="shared" si="881"/>
        <v>0</v>
      </c>
      <c r="K730" s="198"/>
      <c r="L730" s="198"/>
      <c r="M730" s="198"/>
      <c r="N730" s="198"/>
      <c r="O730" s="198"/>
      <c r="P730" s="198"/>
      <c r="Q730" s="198"/>
      <c r="R730" s="198"/>
      <c r="S730" s="198"/>
      <c r="T730" s="199">
        <f t="shared" si="852"/>
        <v>0</v>
      </c>
      <c r="U730" s="199">
        <f t="shared" si="890"/>
        <v>0</v>
      </c>
      <c r="V730" s="198"/>
      <c r="W730" s="199">
        <f t="shared" si="847"/>
        <v>0</v>
      </c>
      <c r="X730" s="198"/>
      <c r="Y730" s="198"/>
      <c r="AA730" s="292">
        <f t="shared" si="848"/>
        <v>0</v>
      </c>
      <c r="AD730" s="200">
        <f t="shared" si="868"/>
        <v>0</v>
      </c>
    </row>
    <row r="731" spans="1:30" s="200" customFormat="1" hidden="1" x14ac:dyDescent="0.25">
      <c r="A731" s="195"/>
      <c r="B731" s="195">
        <v>3428</v>
      </c>
      <c r="C731" s="197" t="s">
        <v>73</v>
      </c>
      <c r="D731" s="198"/>
      <c r="E731" s="198"/>
      <c r="F731" s="199">
        <f t="shared" si="867"/>
        <v>0</v>
      </c>
      <c r="G731" s="199"/>
      <c r="H731" s="198"/>
      <c r="I731" s="198"/>
      <c r="J731" s="199">
        <f t="shared" si="881"/>
        <v>0</v>
      </c>
      <c r="K731" s="198"/>
      <c r="L731" s="198"/>
      <c r="M731" s="198"/>
      <c r="N731" s="198"/>
      <c r="O731" s="198"/>
      <c r="P731" s="198"/>
      <c r="Q731" s="198"/>
      <c r="R731" s="198"/>
      <c r="S731" s="198"/>
      <c r="T731" s="199">
        <f t="shared" si="852"/>
        <v>0</v>
      </c>
      <c r="U731" s="199">
        <f t="shared" si="890"/>
        <v>0</v>
      </c>
      <c r="V731" s="198"/>
      <c r="W731" s="199">
        <f t="shared" si="847"/>
        <v>0</v>
      </c>
      <c r="X731" s="198"/>
      <c r="Y731" s="198"/>
      <c r="AA731" s="292">
        <f t="shared" si="848"/>
        <v>0</v>
      </c>
      <c r="AD731" s="200">
        <f t="shared" si="868"/>
        <v>0</v>
      </c>
    </row>
    <row r="732" spans="1:30" s="190" customFormat="1" hidden="1" x14ac:dyDescent="0.25">
      <c r="A732" s="187"/>
      <c r="B732" s="187">
        <v>343</v>
      </c>
      <c r="C732" s="188"/>
      <c r="D732" s="189">
        <f t="shared" ref="D732:E732" si="916">SUM(D733+D734+D735+D736)</f>
        <v>0</v>
      </c>
      <c r="E732" s="189">
        <f t="shared" si="916"/>
        <v>0</v>
      </c>
      <c r="F732" s="199">
        <f t="shared" si="867"/>
        <v>0</v>
      </c>
      <c r="G732" s="189"/>
      <c r="H732" s="189">
        <f t="shared" ref="H732:I732" si="917">SUM(H733+H734+H735+H736)</f>
        <v>0</v>
      </c>
      <c r="I732" s="189">
        <f t="shared" si="917"/>
        <v>0</v>
      </c>
      <c r="J732" s="199">
        <f t="shared" si="881"/>
        <v>0</v>
      </c>
      <c r="K732" s="189">
        <f t="shared" ref="K732:S732" si="918">SUM(K733+K734+K735+K736)</f>
        <v>0</v>
      </c>
      <c r="L732" s="189">
        <f t="shared" si="918"/>
        <v>0</v>
      </c>
      <c r="M732" s="189">
        <f t="shared" si="918"/>
        <v>0</v>
      </c>
      <c r="N732" s="189">
        <f t="shared" si="918"/>
        <v>0</v>
      </c>
      <c r="O732" s="189">
        <f t="shared" si="918"/>
        <v>0</v>
      </c>
      <c r="P732" s="189">
        <f t="shared" si="918"/>
        <v>0</v>
      </c>
      <c r="Q732" s="189">
        <f t="shared" si="918"/>
        <v>0</v>
      </c>
      <c r="R732" s="189">
        <f t="shared" si="918"/>
        <v>0</v>
      </c>
      <c r="S732" s="189">
        <f t="shared" si="918"/>
        <v>0</v>
      </c>
      <c r="T732" s="199">
        <f t="shared" si="852"/>
        <v>0</v>
      </c>
      <c r="U732" s="199">
        <f t="shared" si="890"/>
        <v>0</v>
      </c>
      <c r="V732" s="189">
        <f t="shared" ref="V732" si="919">SUM(V733+V734+V735+V736)</f>
        <v>0</v>
      </c>
      <c r="W732" s="199">
        <f t="shared" si="847"/>
        <v>0</v>
      </c>
      <c r="X732" s="189"/>
      <c r="Y732" s="189"/>
      <c r="AA732" s="292">
        <f t="shared" si="848"/>
        <v>0</v>
      </c>
      <c r="AD732" s="200">
        <f t="shared" si="868"/>
        <v>0</v>
      </c>
    </row>
    <row r="733" spans="1:30" s="200" customFormat="1" hidden="1" x14ac:dyDescent="0.25">
      <c r="A733" s="195"/>
      <c r="B733" s="196" t="s">
        <v>74</v>
      </c>
      <c r="C733" s="197" t="s">
        <v>75</v>
      </c>
      <c r="D733" s="198"/>
      <c r="E733" s="198"/>
      <c r="F733" s="199">
        <f t="shared" si="867"/>
        <v>0</v>
      </c>
      <c r="G733" s="199"/>
      <c r="H733" s="198"/>
      <c r="I733" s="198"/>
      <c r="J733" s="199">
        <f t="shared" si="881"/>
        <v>0</v>
      </c>
      <c r="K733" s="198"/>
      <c r="L733" s="198"/>
      <c r="M733" s="198"/>
      <c r="N733" s="198"/>
      <c r="O733" s="198"/>
      <c r="P733" s="198"/>
      <c r="Q733" s="198"/>
      <c r="R733" s="198"/>
      <c r="S733" s="198"/>
      <c r="T733" s="199">
        <f t="shared" si="852"/>
        <v>0</v>
      </c>
      <c r="U733" s="199">
        <f t="shared" si="890"/>
        <v>0</v>
      </c>
      <c r="V733" s="198"/>
      <c r="W733" s="199">
        <f t="shared" si="847"/>
        <v>0</v>
      </c>
      <c r="X733" s="198"/>
      <c r="Y733" s="198"/>
      <c r="AA733" s="292">
        <f t="shared" si="848"/>
        <v>0</v>
      </c>
      <c r="AD733" s="200">
        <f t="shared" si="868"/>
        <v>0</v>
      </c>
    </row>
    <row r="734" spans="1:30" s="200" customFormat="1" hidden="1" x14ac:dyDescent="0.25">
      <c r="A734" s="195"/>
      <c r="B734" s="196" t="s">
        <v>76</v>
      </c>
      <c r="C734" s="197" t="s">
        <v>77</v>
      </c>
      <c r="D734" s="198"/>
      <c r="E734" s="198"/>
      <c r="F734" s="199">
        <f t="shared" si="867"/>
        <v>0</v>
      </c>
      <c r="G734" s="199"/>
      <c r="H734" s="198"/>
      <c r="I734" s="198"/>
      <c r="J734" s="199">
        <f t="shared" si="881"/>
        <v>0</v>
      </c>
      <c r="K734" s="198"/>
      <c r="L734" s="198"/>
      <c r="M734" s="198"/>
      <c r="N734" s="198"/>
      <c r="O734" s="198"/>
      <c r="P734" s="198"/>
      <c r="Q734" s="198"/>
      <c r="R734" s="198"/>
      <c r="S734" s="198"/>
      <c r="T734" s="199">
        <f t="shared" si="852"/>
        <v>0</v>
      </c>
      <c r="U734" s="199">
        <f t="shared" si="890"/>
        <v>0</v>
      </c>
      <c r="V734" s="198"/>
      <c r="W734" s="199">
        <f t="shared" si="847"/>
        <v>0</v>
      </c>
      <c r="X734" s="198"/>
      <c r="Y734" s="198"/>
      <c r="AA734" s="292">
        <f t="shared" si="848"/>
        <v>0</v>
      </c>
      <c r="AD734" s="200">
        <f t="shared" si="868"/>
        <v>0</v>
      </c>
    </row>
    <row r="735" spans="1:30" s="200" customFormat="1" hidden="1" x14ac:dyDescent="0.25">
      <c r="A735" s="195"/>
      <c r="B735" s="196" t="s">
        <v>78</v>
      </c>
      <c r="C735" s="197" t="s">
        <v>79</v>
      </c>
      <c r="D735" s="198"/>
      <c r="E735" s="198"/>
      <c r="F735" s="199">
        <f t="shared" si="867"/>
        <v>0</v>
      </c>
      <c r="G735" s="199"/>
      <c r="H735" s="198"/>
      <c r="I735" s="198"/>
      <c r="J735" s="199">
        <f t="shared" si="881"/>
        <v>0</v>
      </c>
      <c r="K735" s="198"/>
      <c r="L735" s="198"/>
      <c r="M735" s="198"/>
      <c r="N735" s="198"/>
      <c r="O735" s="198"/>
      <c r="P735" s="198"/>
      <c r="Q735" s="198"/>
      <c r="R735" s="198"/>
      <c r="S735" s="198"/>
      <c r="T735" s="199">
        <f t="shared" si="852"/>
        <v>0</v>
      </c>
      <c r="U735" s="199">
        <f t="shared" si="890"/>
        <v>0</v>
      </c>
      <c r="V735" s="198"/>
      <c r="W735" s="199">
        <f t="shared" si="847"/>
        <v>0</v>
      </c>
      <c r="X735" s="198"/>
      <c r="Y735" s="198"/>
      <c r="AA735" s="292">
        <f t="shared" si="848"/>
        <v>0</v>
      </c>
      <c r="AD735" s="200">
        <f t="shared" si="868"/>
        <v>0</v>
      </c>
    </row>
    <row r="736" spans="1:30" s="200" customFormat="1" hidden="1" x14ac:dyDescent="0.25">
      <c r="A736" s="195"/>
      <c r="B736" s="196" t="s">
        <v>80</v>
      </c>
      <c r="C736" s="197" t="s">
        <v>81</v>
      </c>
      <c r="D736" s="198"/>
      <c r="E736" s="198"/>
      <c r="F736" s="199">
        <f t="shared" si="867"/>
        <v>0</v>
      </c>
      <c r="G736" s="199"/>
      <c r="H736" s="198"/>
      <c r="I736" s="198"/>
      <c r="J736" s="199">
        <f t="shared" si="881"/>
        <v>0</v>
      </c>
      <c r="K736" s="198"/>
      <c r="L736" s="198"/>
      <c r="M736" s="198"/>
      <c r="N736" s="198"/>
      <c r="O736" s="198"/>
      <c r="P736" s="198"/>
      <c r="Q736" s="198"/>
      <c r="R736" s="198"/>
      <c r="S736" s="198"/>
      <c r="T736" s="199">
        <f t="shared" si="852"/>
        <v>0</v>
      </c>
      <c r="U736" s="199">
        <f t="shared" si="890"/>
        <v>0</v>
      </c>
      <c r="V736" s="198"/>
      <c r="W736" s="199">
        <f t="shared" si="847"/>
        <v>0</v>
      </c>
      <c r="X736" s="198"/>
      <c r="Y736" s="198"/>
      <c r="AA736" s="292">
        <f t="shared" si="848"/>
        <v>0</v>
      </c>
      <c r="AD736" s="200">
        <f t="shared" si="868"/>
        <v>0</v>
      </c>
    </row>
    <row r="737" spans="1:30" s="7" customFormat="1" hidden="1" x14ac:dyDescent="0.25">
      <c r="B737" s="5">
        <v>4</v>
      </c>
      <c r="C737" s="7" t="s">
        <v>118</v>
      </c>
      <c r="D737" s="4">
        <f>SUM(D738)</f>
        <v>0</v>
      </c>
      <c r="E737" s="4">
        <f t="shared" ref="E737:V737" si="920">SUM(E738)</f>
        <v>0</v>
      </c>
      <c r="F737" s="199">
        <f t="shared" si="867"/>
        <v>0</v>
      </c>
      <c r="G737" s="4"/>
      <c r="H737" s="4">
        <f t="shared" si="920"/>
        <v>0</v>
      </c>
      <c r="I737" s="4">
        <f t="shared" si="920"/>
        <v>0</v>
      </c>
      <c r="J737" s="199">
        <f t="shared" si="881"/>
        <v>0</v>
      </c>
      <c r="K737" s="4">
        <f t="shared" si="920"/>
        <v>0</v>
      </c>
      <c r="L737" s="4">
        <f t="shared" si="920"/>
        <v>0</v>
      </c>
      <c r="M737" s="4">
        <f t="shared" si="920"/>
        <v>0</v>
      </c>
      <c r="N737" s="4">
        <f t="shared" si="920"/>
        <v>0</v>
      </c>
      <c r="O737" s="4">
        <f t="shared" si="920"/>
        <v>0</v>
      </c>
      <c r="P737" s="4">
        <f t="shared" si="920"/>
        <v>0</v>
      </c>
      <c r="Q737" s="4">
        <f t="shared" si="920"/>
        <v>0</v>
      </c>
      <c r="R737" s="4">
        <f t="shared" si="920"/>
        <v>0</v>
      </c>
      <c r="S737" s="4">
        <f t="shared" si="920"/>
        <v>0</v>
      </c>
      <c r="T737" s="199">
        <f t="shared" si="852"/>
        <v>0</v>
      </c>
      <c r="U737" s="199">
        <f t="shared" si="890"/>
        <v>0</v>
      </c>
      <c r="V737" s="4">
        <f t="shared" si="920"/>
        <v>0</v>
      </c>
      <c r="W737" s="199">
        <f t="shared" si="847"/>
        <v>0</v>
      </c>
      <c r="X737" s="4"/>
      <c r="Y737" s="4"/>
      <c r="AA737" s="292">
        <f t="shared" si="848"/>
        <v>0</v>
      </c>
      <c r="AD737" s="200">
        <f t="shared" si="868"/>
        <v>0</v>
      </c>
    </row>
    <row r="738" spans="1:30" s="7" customFormat="1" hidden="1" x14ac:dyDescent="0.25">
      <c r="B738" s="5">
        <v>42</v>
      </c>
      <c r="D738" s="4">
        <f t="shared" ref="D738:E738" si="921">SUM(D739+D747+D750+D755)</f>
        <v>0</v>
      </c>
      <c r="E738" s="4">
        <f t="shared" si="921"/>
        <v>0</v>
      </c>
      <c r="F738" s="199">
        <f t="shared" si="867"/>
        <v>0</v>
      </c>
      <c r="G738" s="4"/>
      <c r="H738" s="4">
        <f t="shared" ref="H738:I738" si="922">SUM(H739+H747+H750+H755)</f>
        <v>0</v>
      </c>
      <c r="I738" s="4">
        <f t="shared" si="922"/>
        <v>0</v>
      </c>
      <c r="J738" s="199">
        <f t="shared" si="881"/>
        <v>0</v>
      </c>
      <c r="K738" s="4">
        <f t="shared" ref="K738:S738" si="923">SUM(K739+K747+K750+K755)</f>
        <v>0</v>
      </c>
      <c r="L738" s="4">
        <f t="shared" si="923"/>
        <v>0</v>
      </c>
      <c r="M738" s="4">
        <f t="shared" si="923"/>
        <v>0</v>
      </c>
      <c r="N738" s="4">
        <f t="shared" si="923"/>
        <v>0</v>
      </c>
      <c r="O738" s="4">
        <f t="shared" si="923"/>
        <v>0</v>
      </c>
      <c r="P738" s="4">
        <f t="shared" si="923"/>
        <v>0</v>
      </c>
      <c r="Q738" s="4">
        <f t="shared" si="923"/>
        <v>0</v>
      </c>
      <c r="R738" s="4">
        <f t="shared" si="923"/>
        <v>0</v>
      </c>
      <c r="S738" s="4">
        <f t="shared" si="923"/>
        <v>0</v>
      </c>
      <c r="T738" s="199">
        <f t="shared" si="852"/>
        <v>0</v>
      </c>
      <c r="U738" s="199">
        <f t="shared" si="890"/>
        <v>0</v>
      </c>
      <c r="V738" s="4">
        <f t="shared" ref="V738" si="924">SUM(V739+V747+V750+V755)</f>
        <v>0</v>
      </c>
      <c r="W738" s="199">
        <f t="shared" si="847"/>
        <v>0</v>
      </c>
      <c r="X738" s="4"/>
      <c r="Y738" s="4"/>
      <c r="AA738" s="292">
        <f t="shared" si="848"/>
        <v>0</v>
      </c>
      <c r="AD738" s="200">
        <f t="shared" si="868"/>
        <v>0</v>
      </c>
    </row>
    <row r="739" spans="1:30" s="7" customFormat="1" hidden="1" x14ac:dyDescent="0.25">
      <c r="B739" s="5">
        <v>422</v>
      </c>
      <c r="D739" s="4">
        <f t="shared" ref="D739:E739" si="925">SUM(D740+D741+D742+D743+D744+D745+D746)</f>
        <v>0</v>
      </c>
      <c r="E739" s="4">
        <f t="shared" si="925"/>
        <v>0</v>
      </c>
      <c r="F739" s="199">
        <f t="shared" ref="F739:F757" si="926">SUM(H739:S739)</f>
        <v>0</v>
      </c>
      <c r="G739" s="4"/>
      <c r="H739" s="4">
        <f t="shared" ref="H739:I739" si="927">SUM(H740+H741+H742+H743+H744+H745+H746)</f>
        <v>0</v>
      </c>
      <c r="I739" s="4">
        <f t="shared" si="927"/>
        <v>0</v>
      </c>
      <c r="J739" s="199">
        <f t="shared" si="881"/>
        <v>0</v>
      </c>
      <c r="K739" s="4">
        <f t="shared" ref="K739:S739" si="928">SUM(K740+K741+K742+K743+K744+K745+K746)</f>
        <v>0</v>
      </c>
      <c r="L739" s="4">
        <f t="shared" si="928"/>
        <v>0</v>
      </c>
      <c r="M739" s="4">
        <f t="shared" si="928"/>
        <v>0</v>
      </c>
      <c r="N739" s="4">
        <f t="shared" si="928"/>
        <v>0</v>
      </c>
      <c r="O739" s="4">
        <f t="shared" si="928"/>
        <v>0</v>
      </c>
      <c r="P739" s="4">
        <f t="shared" si="928"/>
        <v>0</v>
      </c>
      <c r="Q739" s="4">
        <f t="shared" si="928"/>
        <v>0</v>
      </c>
      <c r="R739" s="4">
        <f t="shared" si="928"/>
        <v>0</v>
      </c>
      <c r="S739" s="4">
        <f t="shared" si="928"/>
        <v>0</v>
      </c>
      <c r="T739" s="199">
        <f t="shared" si="852"/>
        <v>0</v>
      </c>
      <c r="U739" s="199">
        <f t="shared" si="890"/>
        <v>0</v>
      </c>
      <c r="V739" s="4">
        <f t="shared" ref="V739" si="929">SUM(V740+V741+V742+V743+V744+V745+V746)</f>
        <v>0</v>
      </c>
      <c r="W739" s="199">
        <f t="shared" si="847"/>
        <v>0</v>
      </c>
      <c r="X739" s="4"/>
      <c r="Y739" s="4"/>
      <c r="AA739" s="292">
        <f t="shared" si="848"/>
        <v>0</v>
      </c>
      <c r="AD739" s="200">
        <f t="shared" si="868"/>
        <v>0</v>
      </c>
    </row>
    <row r="740" spans="1:30" s="200" customFormat="1" hidden="1" x14ac:dyDescent="0.25">
      <c r="A740" s="195"/>
      <c r="B740" s="204" t="s">
        <v>82</v>
      </c>
      <c r="C740" s="205" t="s">
        <v>83</v>
      </c>
      <c r="D740" s="198"/>
      <c r="E740" s="198"/>
      <c r="F740" s="199">
        <f t="shared" si="926"/>
        <v>0</v>
      </c>
      <c r="G740" s="199"/>
      <c r="H740" s="198"/>
      <c r="I740" s="198"/>
      <c r="J740" s="199">
        <f t="shared" si="881"/>
        <v>0</v>
      </c>
      <c r="K740" s="198"/>
      <c r="L740" s="198"/>
      <c r="M740" s="198"/>
      <c r="N740" s="198"/>
      <c r="O740" s="198"/>
      <c r="P740" s="198"/>
      <c r="Q740" s="198"/>
      <c r="R740" s="198"/>
      <c r="S740" s="198"/>
      <c r="T740" s="199">
        <f t="shared" si="852"/>
        <v>0</v>
      </c>
      <c r="U740" s="199">
        <f t="shared" si="890"/>
        <v>0</v>
      </c>
      <c r="V740" s="198"/>
      <c r="W740" s="199">
        <f t="shared" si="847"/>
        <v>0</v>
      </c>
      <c r="X740" s="198"/>
      <c r="Y740" s="198"/>
      <c r="AA740" s="292">
        <f t="shared" si="848"/>
        <v>0</v>
      </c>
      <c r="AD740" s="200">
        <f t="shared" si="868"/>
        <v>0</v>
      </c>
    </row>
    <row r="741" spans="1:30" s="200" customFormat="1" hidden="1" x14ac:dyDescent="0.25">
      <c r="A741" s="195"/>
      <c r="B741" s="204" t="s">
        <v>84</v>
      </c>
      <c r="C741" s="205" t="s">
        <v>85</v>
      </c>
      <c r="D741" s="198"/>
      <c r="E741" s="198"/>
      <c r="F741" s="199">
        <f t="shared" si="926"/>
        <v>0</v>
      </c>
      <c r="G741" s="199"/>
      <c r="H741" s="198"/>
      <c r="I741" s="198"/>
      <c r="J741" s="199">
        <f t="shared" si="881"/>
        <v>0</v>
      </c>
      <c r="K741" s="198"/>
      <c r="L741" s="198"/>
      <c r="M741" s="198"/>
      <c r="N741" s="198"/>
      <c r="O741" s="198"/>
      <c r="P741" s="198"/>
      <c r="Q741" s="198"/>
      <c r="R741" s="198"/>
      <c r="S741" s="198"/>
      <c r="T741" s="199">
        <f t="shared" si="852"/>
        <v>0</v>
      </c>
      <c r="U741" s="199">
        <f t="shared" si="890"/>
        <v>0</v>
      </c>
      <c r="V741" s="198"/>
      <c r="W741" s="199">
        <f t="shared" si="847"/>
        <v>0</v>
      </c>
      <c r="X741" s="198"/>
      <c r="Y741" s="198"/>
      <c r="AA741" s="292">
        <f t="shared" si="848"/>
        <v>0</v>
      </c>
      <c r="AD741" s="200">
        <f t="shared" si="868"/>
        <v>0</v>
      </c>
    </row>
    <row r="742" spans="1:30" s="200" customFormat="1" hidden="1" x14ac:dyDescent="0.25">
      <c r="A742" s="195"/>
      <c r="B742" s="204" t="s">
        <v>86</v>
      </c>
      <c r="C742" s="205" t="s">
        <v>87</v>
      </c>
      <c r="D742" s="198"/>
      <c r="E742" s="198"/>
      <c r="F742" s="199">
        <f t="shared" si="926"/>
        <v>0</v>
      </c>
      <c r="G742" s="199"/>
      <c r="H742" s="198"/>
      <c r="I742" s="198"/>
      <c r="J742" s="199">
        <f t="shared" si="881"/>
        <v>0</v>
      </c>
      <c r="K742" s="198"/>
      <c r="L742" s="198"/>
      <c r="M742" s="198"/>
      <c r="N742" s="198"/>
      <c r="O742" s="198"/>
      <c r="P742" s="198"/>
      <c r="Q742" s="198"/>
      <c r="R742" s="198"/>
      <c r="S742" s="198"/>
      <c r="T742" s="199">
        <f t="shared" si="852"/>
        <v>0</v>
      </c>
      <c r="U742" s="199">
        <f t="shared" si="890"/>
        <v>0</v>
      </c>
      <c r="V742" s="198"/>
      <c r="W742" s="199">
        <f t="shared" si="847"/>
        <v>0</v>
      </c>
      <c r="X742" s="198"/>
      <c r="Y742" s="198"/>
      <c r="AA742" s="292">
        <f t="shared" si="848"/>
        <v>0</v>
      </c>
      <c r="AD742" s="200">
        <f t="shared" si="868"/>
        <v>0</v>
      </c>
    </row>
    <row r="743" spans="1:30" s="200" customFormat="1" hidden="1" x14ac:dyDescent="0.25">
      <c r="A743" s="195"/>
      <c r="B743" s="204" t="s">
        <v>88</v>
      </c>
      <c r="C743" s="205" t="s">
        <v>89</v>
      </c>
      <c r="D743" s="198"/>
      <c r="E743" s="198"/>
      <c r="F743" s="199">
        <f t="shared" si="926"/>
        <v>0</v>
      </c>
      <c r="G743" s="199"/>
      <c r="H743" s="198"/>
      <c r="I743" s="198"/>
      <c r="J743" s="199">
        <f t="shared" si="881"/>
        <v>0</v>
      </c>
      <c r="K743" s="198"/>
      <c r="L743" s="198"/>
      <c r="M743" s="198"/>
      <c r="N743" s="198"/>
      <c r="O743" s="198"/>
      <c r="P743" s="198"/>
      <c r="Q743" s="198"/>
      <c r="R743" s="198"/>
      <c r="S743" s="198"/>
      <c r="T743" s="199">
        <f t="shared" si="852"/>
        <v>0</v>
      </c>
      <c r="U743" s="199">
        <f t="shared" si="890"/>
        <v>0</v>
      </c>
      <c r="V743" s="198"/>
      <c r="W743" s="199">
        <f t="shared" ref="W743:W757" si="930">SUM(U743:V743)</f>
        <v>0</v>
      </c>
      <c r="X743" s="198"/>
      <c r="Y743" s="198"/>
      <c r="AA743" s="292">
        <f t="shared" ref="AA743:AA806" si="931">SUM(H743+T743)</f>
        <v>0</v>
      </c>
      <c r="AD743" s="200">
        <f t="shared" si="868"/>
        <v>0</v>
      </c>
    </row>
    <row r="744" spans="1:30" s="200" customFormat="1" hidden="1" x14ac:dyDescent="0.25">
      <c r="A744" s="195"/>
      <c r="B744" s="204" t="s">
        <v>90</v>
      </c>
      <c r="C744" s="205" t="s">
        <v>91</v>
      </c>
      <c r="D744" s="198"/>
      <c r="E744" s="198"/>
      <c r="F744" s="199">
        <f t="shared" si="926"/>
        <v>0</v>
      </c>
      <c r="G744" s="199"/>
      <c r="H744" s="198"/>
      <c r="I744" s="198"/>
      <c r="J744" s="199">
        <f t="shared" si="881"/>
        <v>0</v>
      </c>
      <c r="K744" s="198"/>
      <c r="L744" s="198"/>
      <c r="M744" s="198"/>
      <c r="N744" s="198"/>
      <c r="O744" s="198"/>
      <c r="P744" s="198"/>
      <c r="Q744" s="198"/>
      <c r="R744" s="198"/>
      <c r="S744" s="198"/>
      <c r="T744" s="199">
        <f t="shared" ref="T744:T757" si="932">SUM(K744:S744)</f>
        <v>0</v>
      </c>
      <c r="U744" s="199">
        <f t="shared" si="890"/>
        <v>0</v>
      </c>
      <c r="V744" s="198"/>
      <c r="W744" s="199">
        <f t="shared" si="930"/>
        <v>0</v>
      </c>
      <c r="X744" s="198"/>
      <c r="Y744" s="198"/>
      <c r="AA744" s="292">
        <f t="shared" si="931"/>
        <v>0</v>
      </c>
      <c r="AD744" s="200">
        <f t="shared" si="868"/>
        <v>0</v>
      </c>
    </row>
    <row r="745" spans="1:30" s="200" customFormat="1" hidden="1" x14ac:dyDescent="0.25">
      <c r="A745" s="195"/>
      <c r="B745" s="204" t="s">
        <v>92</v>
      </c>
      <c r="C745" s="205" t="s">
        <v>93</v>
      </c>
      <c r="D745" s="198"/>
      <c r="E745" s="198"/>
      <c r="F745" s="199">
        <f t="shared" si="926"/>
        <v>0</v>
      </c>
      <c r="G745" s="199"/>
      <c r="H745" s="198"/>
      <c r="I745" s="198"/>
      <c r="J745" s="199">
        <f t="shared" si="881"/>
        <v>0</v>
      </c>
      <c r="K745" s="198"/>
      <c r="L745" s="198"/>
      <c r="M745" s="198"/>
      <c r="N745" s="198"/>
      <c r="O745" s="198"/>
      <c r="P745" s="198"/>
      <c r="Q745" s="198"/>
      <c r="R745" s="198"/>
      <c r="S745" s="198"/>
      <c r="T745" s="199">
        <f t="shared" si="932"/>
        <v>0</v>
      </c>
      <c r="U745" s="199">
        <f t="shared" si="890"/>
        <v>0</v>
      </c>
      <c r="V745" s="198"/>
      <c r="W745" s="199">
        <f t="shared" si="930"/>
        <v>0</v>
      </c>
      <c r="X745" s="198"/>
      <c r="Y745" s="198"/>
      <c r="AA745" s="292">
        <f t="shared" si="931"/>
        <v>0</v>
      </c>
      <c r="AD745" s="200">
        <f t="shared" si="868"/>
        <v>0</v>
      </c>
    </row>
    <row r="746" spans="1:30" s="200" customFormat="1" hidden="1" x14ac:dyDescent="0.25">
      <c r="A746" s="195"/>
      <c r="B746" s="204" t="s">
        <v>94</v>
      </c>
      <c r="C746" s="205" t="s">
        <v>95</v>
      </c>
      <c r="D746" s="198"/>
      <c r="E746" s="198"/>
      <c r="F746" s="199">
        <f t="shared" si="926"/>
        <v>0</v>
      </c>
      <c r="G746" s="199"/>
      <c r="H746" s="198"/>
      <c r="I746" s="198"/>
      <c r="J746" s="199">
        <f t="shared" si="881"/>
        <v>0</v>
      </c>
      <c r="K746" s="198"/>
      <c r="L746" s="198"/>
      <c r="M746" s="198"/>
      <c r="N746" s="198"/>
      <c r="O746" s="198"/>
      <c r="P746" s="198"/>
      <c r="Q746" s="198"/>
      <c r="R746" s="198"/>
      <c r="S746" s="198"/>
      <c r="T746" s="199">
        <f t="shared" si="932"/>
        <v>0</v>
      </c>
      <c r="U746" s="199">
        <f t="shared" si="890"/>
        <v>0</v>
      </c>
      <c r="V746" s="198"/>
      <c r="W746" s="199">
        <f t="shared" si="930"/>
        <v>0</v>
      </c>
      <c r="X746" s="198"/>
      <c r="Y746" s="198"/>
      <c r="AA746" s="292">
        <f t="shared" si="931"/>
        <v>0</v>
      </c>
      <c r="AD746" s="200">
        <f t="shared" si="868"/>
        <v>0</v>
      </c>
    </row>
    <row r="747" spans="1:30" s="190" customFormat="1" hidden="1" x14ac:dyDescent="0.25">
      <c r="A747" s="187"/>
      <c r="B747" s="187">
        <v>423</v>
      </c>
      <c r="C747" s="192"/>
      <c r="D747" s="189">
        <f t="shared" ref="D747:E747" si="933">SUM(D748+D749)</f>
        <v>0</v>
      </c>
      <c r="E747" s="189">
        <f t="shared" si="933"/>
        <v>0</v>
      </c>
      <c r="F747" s="199">
        <f t="shared" si="926"/>
        <v>0</v>
      </c>
      <c r="G747" s="189"/>
      <c r="H747" s="189">
        <f t="shared" ref="H747:I747" si="934">SUM(H748+H749)</f>
        <v>0</v>
      </c>
      <c r="I747" s="189">
        <f t="shared" si="934"/>
        <v>0</v>
      </c>
      <c r="J747" s="199">
        <f t="shared" si="881"/>
        <v>0</v>
      </c>
      <c r="K747" s="189">
        <f t="shared" ref="K747:S747" si="935">SUM(K748+K749)</f>
        <v>0</v>
      </c>
      <c r="L747" s="189">
        <f t="shared" si="935"/>
        <v>0</v>
      </c>
      <c r="M747" s="189">
        <f t="shared" si="935"/>
        <v>0</v>
      </c>
      <c r="N747" s="189">
        <f t="shared" si="935"/>
        <v>0</v>
      </c>
      <c r="O747" s="189">
        <f t="shared" si="935"/>
        <v>0</v>
      </c>
      <c r="P747" s="189">
        <f t="shared" si="935"/>
        <v>0</v>
      </c>
      <c r="Q747" s="189">
        <f t="shared" si="935"/>
        <v>0</v>
      </c>
      <c r="R747" s="189">
        <f t="shared" si="935"/>
        <v>0</v>
      </c>
      <c r="S747" s="189">
        <f t="shared" si="935"/>
        <v>0</v>
      </c>
      <c r="T747" s="199">
        <f t="shared" si="932"/>
        <v>0</v>
      </c>
      <c r="U747" s="199">
        <f t="shared" si="890"/>
        <v>0</v>
      </c>
      <c r="V747" s="189">
        <f t="shared" ref="V747" si="936">SUM(V748+V749)</f>
        <v>0</v>
      </c>
      <c r="W747" s="199">
        <f t="shared" si="930"/>
        <v>0</v>
      </c>
      <c r="X747" s="189"/>
      <c r="Y747" s="189"/>
      <c r="AA747" s="292">
        <f t="shared" si="931"/>
        <v>0</v>
      </c>
      <c r="AD747" s="200">
        <f t="shared" si="868"/>
        <v>0</v>
      </c>
    </row>
    <row r="748" spans="1:30" s="200" customFormat="1" hidden="1" x14ac:dyDescent="0.25">
      <c r="A748" s="195"/>
      <c r="B748" s="204" t="s">
        <v>96</v>
      </c>
      <c r="C748" s="205" t="s">
        <v>97</v>
      </c>
      <c r="D748" s="198"/>
      <c r="E748" s="198"/>
      <c r="F748" s="199">
        <f t="shared" si="926"/>
        <v>0</v>
      </c>
      <c r="G748" s="199"/>
      <c r="H748" s="198"/>
      <c r="I748" s="198"/>
      <c r="J748" s="199">
        <f t="shared" si="881"/>
        <v>0</v>
      </c>
      <c r="K748" s="198"/>
      <c r="L748" s="198"/>
      <c r="M748" s="198"/>
      <c r="N748" s="198"/>
      <c r="O748" s="198"/>
      <c r="P748" s="198"/>
      <c r="Q748" s="198"/>
      <c r="R748" s="198"/>
      <c r="S748" s="198"/>
      <c r="T748" s="199">
        <f t="shared" si="932"/>
        <v>0</v>
      </c>
      <c r="U748" s="199">
        <f t="shared" si="890"/>
        <v>0</v>
      </c>
      <c r="V748" s="198"/>
      <c r="W748" s="199">
        <f t="shared" si="930"/>
        <v>0</v>
      </c>
      <c r="X748" s="198"/>
      <c r="Y748" s="198"/>
      <c r="AA748" s="292">
        <f t="shared" si="931"/>
        <v>0</v>
      </c>
      <c r="AD748" s="200">
        <f t="shared" ref="AD748:AD757" si="937">AC748*74.58/100</f>
        <v>0</v>
      </c>
    </row>
    <row r="749" spans="1:30" s="200" customFormat="1" hidden="1" x14ac:dyDescent="0.25">
      <c r="A749" s="195"/>
      <c r="B749" s="204" t="s">
        <v>98</v>
      </c>
      <c r="C749" s="205" t="s">
        <v>99</v>
      </c>
      <c r="D749" s="198"/>
      <c r="E749" s="198"/>
      <c r="F749" s="199">
        <f t="shared" si="926"/>
        <v>0</v>
      </c>
      <c r="G749" s="199"/>
      <c r="H749" s="198"/>
      <c r="I749" s="198"/>
      <c r="J749" s="199">
        <f t="shared" si="881"/>
        <v>0</v>
      </c>
      <c r="K749" s="198"/>
      <c r="L749" s="198"/>
      <c r="M749" s="198"/>
      <c r="N749" s="198"/>
      <c r="O749" s="198"/>
      <c r="P749" s="198"/>
      <c r="Q749" s="198"/>
      <c r="R749" s="198"/>
      <c r="S749" s="198"/>
      <c r="T749" s="199">
        <f t="shared" si="932"/>
        <v>0</v>
      </c>
      <c r="U749" s="199">
        <f t="shared" si="890"/>
        <v>0</v>
      </c>
      <c r="V749" s="198"/>
      <c r="W749" s="199">
        <f t="shared" si="930"/>
        <v>0</v>
      </c>
      <c r="X749" s="198"/>
      <c r="Y749" s="198"/>
      <c r="AA749" s="292">
        <f t="shared" si="931"/>
        <v>0</v>
      </c>
      <c r="AD749" s="200">
        <f t="shared" si="937"/>
        <v>0</v>
      </c>
    </row>
    <row r="750" spans="1:30" s="190" customFormat="1" hidden="1" x14ac:dyDescent="0.25">
      <c r="A750" s="187"/>
      <c r="B750" s="187">
        <v>424</v>
      </c>
      <c r="C750" s="192"/>
      <c r="D750" s="189">
        <f t="shared" ref="D750:E750" si="938">SUM(D751+D752+D753+D754)</f>
        <v>0</v>
      </c>
      <c r="E750" s="189">
        <f t="shared" si="938"/>
        <v>0</v>
      </c>
      <c r="F750" s="199">
        <f t="shared" si="926"/>
        <v>0</v>
      </c>
      <c r="G750" s="189"/>
      <c r="H750" s="189">
        <f t="shared" ref="H750:I750" si="939">SUM(H751+H752+H753+H754)</f>
        <v>0</v>
      </c>
      <c r="I750" s="189">
        <f t="shared" si="939"/>
        <v>0</v>
      </c>
      <c r="J750" s="199">
        <f t="shared" si="881"/>
        <v>0</v>
      </c>
      <c r="K750" s="189">
        <f t="shared" ref="K750:S750" si="940">SUM(K751+K752+K753+K754)</f>
        <v>0</v>
      </c>
      <c r="L750" s="189">
        <f t="shared" si="940"/>
        <v>0</v>
      </c>
      <c r="M750" s="189">
        <f t="shared" si="940"/>
        <v>0</v>
      </c>
      <c r="N750" s="189">
        <f t="shared" si="940"/>
        <v>0</v>
      </c>
      <c r="O750" s="189">
        <f t="shared" si="940"/>
        <v>0</v>
      </c>
      <c r="P750" s="189">
        <f t="shared" si="940"/>
        <v>0</v>
      </c>
      <c r="Q750" s="189">
        <f t="shared" si="940"/>
        <v>0</v>
      </c>
      <c r="R750" s="189">
        <f t="shared" si="940"/>
        <v>0</v>
      </c>
      <c r="S750" s="189">
        <f t="shared" si="940"/>
        <v>0</v>
      </c>
      <c r="T750" s="199">
        <f t="shared" si="932"/>
        <v>0</v>
      </c>
      <c r="U750" s="199">
        <f t="shared" si="890"/>
        <v>0</v>
      </c>
      <c r="V750" s="189">
        <f t="shared" ref="V750" si="941">SUM(V751+V752+V753+V754)</f>
        <v>0</v>
      </c>
      <c r="W750" s="199">
        <f t="shared" si="930"/>
        <v>0</v>
      </c>
      <c r="X750" s="189"/>
      <c r="Y750" s="189"/>
      <c r="AA750" s="292">
        <f t="shared" si="931"/>
        <v>0</v>
      </c>
      <c r="AD750" s="200">
        <f t="shared" si="937"/>
        <v>0</v>
      </c>
    </row>
    <row r="751" spans="1:30" s="200" customFormat="1" hidden="1" x14ac:dyDescent="0.25">
      <c r="A751" s="195"/>
      <c r="B751" s="206">
        <v>4241</v>
      </c>
      <c r="C751" s="207" t="s">
        <v>100</v>
      </c>
      <c r="D751" s="198"/>
      <c r="E751" s="198"/>
      <c r="F751" s="199">
        <f t="shared" si="926"/>
        <v>0</v>
      </c>
      <c r="G751" s="199"/>
      <c r="H751" s="198"/>
      <c r="I751" s="198"/>
      <c r="J751" s="199">
        <f t="shared" si="881"/>
        <v>0</v>
      </c>
      <c r="K751" s="198"/>
      <c r="L751" s="198"/>
      <c r="M751" s="198"/>
      <c r="N751" s="198"/>
      <c r="O751" s="198"/>
      <c r="P751" s="198"/>
      <c r="Q751" s="198"/>
      <c r="R751" s="198"/>
      <c r="S751" s="198"/>
      <c r="T751" s="199">
        <f t="shared" si="932"/>
        <v>0</v>
      </c>
      <c r="U751" s="199">
        <f t="shared" si="890"/>
        <v>0</v>
      </c>
      <c r="V751" s="198"/>
      <c r="W751" s="199">
        <f t="shared" si="930"/>
        <v>0</v>
      </c>
      <c r="X751" s="198"/>
      <c r="Y751" s="198"/>
      <c r="AA751" s="292">
        <f t="shared" si="931"/>
        <v>0</v>
      </c>
      <c r="AD751" s="200">
        <f t="shared" si="937"/>
        <v>0</v>
      </c>
    </row>
    <row r="752" spans="1:30" s="200" customFormat="1" hidden="1" x14ac:dyDescent="0.25">
      <c r="A752" s="195"/>
      <c r="B752" s="206">
        <v>4242</v>
      </c>
      <c r="C752" s="208" t="s">
        <v>101</v>
      </c>
      <c r="D752" s="198"/>
      <c r="E752" s="198"/>
      <c r="F752" s="199">
        <f t="shared" si="926"/>
        <v>0</v>
      </c>
      <c r="G752" s="199"/>
      <c r="H752" s="198"/>
      <c r="I752" s="198"/>
      <c r="J752" s="199">
        <f t="shared" si="881"/>
        <v>0</v>
      </c>
      <c r="K752" s="198"/>
      <c r="L752" s="198"/>
      <c r="M752" s="198"/>
      <c r="N752" s="198"/>
      <c r="O752" s="198"/>
      <c r="P752" s="198"/>
      <c r="Q752" s="198"/>
      <c r="R752" s="198"/>
      <c r="S752" s="198"/>
      <c r="T752" s="199">
        <f t="shared" si="932"/>
        <v>0</v>
      </c>
      <c r="U752" s="199">
        <f t="shared" si="890"/>
        <v>0</v>
      </c>
      <c r="V752" s="198"/>
      <c r="W752" s="199">
        <f t="shared" si="930"/>
        <v>0</v>
      </c>
      <c r="X752" s="198"/>
      <c r="Y752" s="198"/>
      <c r="AA752" s="292">
        <f t="shared" si="931"/>
        <v>0</v>
      </c>
      <c r="AD752" s="200">
        <f t="shared" si="937"/>
        <v>0</v>
      </c>
    </row>
    <row r="753" spans="1:30" s="200" customFormat="1" hidden="1" x14ac:dyDescent="0.25">
      <c r="A753" s="195"/>
      <c r="B753" s="206">
        <v>4243</v>
      </c>
      <c r="C753" s="208" t="s">
        <v>102</v>
      </c>
      <c r="D753" s="198"/>
      <c r="E753" s="198"/>
      <c r="F753" s="199">
        <f t="shared" si="926"/>
        <v>0</v>
      </c>
      <c r="G753" s="199"/>
      <c r="H753" s="198"/>
      <c r="I753" s="198"/>
      <c r="J753" s="199">
        <f t="shared" si="881"/>
        <v>0</v>
      </c>
      <c r="K753" s="198"/>
      <c r="L753" s="198"/>
      <c r="M753" s="198"/>
      <c r="N753" s="198"/>
      <c r="O753" s="198"/>
      <c r="P753" s="198"/>
      <c r="Q753" s="198"/>
      <c r="R753" s="198"/>
      <c r="S753" s="198"/>
      <c r="T753" s="199">
        <f t="shared" si="932"/>
        <v>0</v>
      </c>
      <c r="U753" s="199">
        <f t="shared" si="890"/>
        <v>0</v>
      </c>
      <c r="V753" s="198"/>
      <c r="W753" s="199">
        <f t="shared" si="930"/>
        <v>0</v>
      </c>
      <c r="X753" s="198"/>
      <c r="Y753" s="198"/>
      <c r="AA753" s="292">
        <f t="shared" si="931"/>
        <v>0</v>
      </c>
      <c r="AD753" s="200">
        <f t="shared" si="937"/>
        <v>0</v>
      </c>
    </row>
    <row r="754" spans="1:30" s="200" customFormat="1" hidden="1" x14ac:dyDescent="0.25">
      <c r="A754" s="195"/>
      <c r="B754" s="206">
        <v>4244</v>
      </c>
      <c r="C754" s="208" t="s">
        <v>103</v>
      </c>
      <c r="D754" s="198"/>
      <c r="E754" s="198"/>
      <c r="F754" s="199">
        <f t="shared" si="926"/>
        <v>0</v>
      </c>
      <c r="G754" s="199"/>
      <c r="H754" s="198"/>
      <c r="I754" s="198"/>
      <c r="J754" s="199">
        <f t="shared" si="881"/>
        <v>0</v>
      </c>
      <c r="K754" s="198"/>
      <c r="L754" s="198"/>
      <c r="M754" s="198"/>
      <c r="N754" s="198"/>
      <c r="O754" s="198"/>
      <c r="P754" s="198"/>
      <c r="Q754" s="198"/>
      <c r="R754" s="198"/>
      <c r="S754" s="198"/>
      <c r="T754" s="199">
        <f t="shared" si="932"/>
        <v>0</v>
      </c>
      <c r="U754" s="199">
        <f t="shared" si="890"/>
        <v>0</v>
      </c>
      <c r="V754" s="198"/>
      <c r="W754" s="199">
        <f t="shared" si="930"/>
        <v>0</v>
      </c>
      <c r="X754" s="198"/>
      <c r="Y754" s="198"/>
      <c r="AA754" s="292">
        <f t="shared" si="931"/>
        <v>0</v>
      </c>
      <c r="AD754" s="200">
        <f t="shared" si="937"/>
        <v>0</v>
      </c>
    </row>
    <row r="755" spans="1:30" s="190" customFormat="1" hidden="1" x14ac:dyDescent="0.25">
      <c r="A755" s="187"/>
      <c r="B755" s="187">
        <v>426</v>
      </c>
      <c r="C755" s="191"/>
      <c r="D755" s="189">
        <f t="shared" ref="D755:E755" si="942">SUM(D756+D757)</f>
        <v>0</v>
      </c>
      <c r="E755" s="189">
        <f t="shared" si="942"/>
        <v>0</v>
      </c>
      <c r="F755" s="199">
        <f t="shared" si="926"/>
        <v>0</v>
      </c>
      <c r="G755" s="189"/>
      <c r="H755" s="189">
        <f t="shared" ref="H755:I755" si="943">SUM(H756+H757)</f>
        <v>0</v>
      </c>
      <c r="I755" s="189">
        <f t="shared" si="943"/>
        <v>0</v>
      </c>
      <c r="J755" s="199">
        <f t="shared" si="881"/>
        <v>0</v>
      </c>
      <c r="K755" s="189">
        <f t="shared" ref="K755:S755" si="944">SUM(K756+K757)</f>
        <v>0</v>
      </c>
      <c r="L755" s="189">
        <f t="shared" si="944"/>
        <v>0</v>
      </c>
      <c r="M755" s="189">
        <f t="shared" si="944"/>
        <v>0</v>
      </c>
      <c r="N755" s="189">
        <f t="shared" si="944"/>
        <v>0</v>
      </c>
      <c r="O755" s="189">
        <f t="shared" si="944"/>
        <v>0</v>
      </c>
      <c r="P755" s="189">
        <f t="shared" si="944"/>
        <v>0</v>
      </c>
      <c r="Q755" s="189">
        <f t="shared" si="944"/>
        <v>0</v>
      </c>
      <c r="R755" s="189">
        <f t="shared" si="944"/>
        <v>0</v>
      </c>
      <c r="S755" s="189">
        <f t="shared" si="944"/>
        <v>0</v>
      </c>
      <c r="T755" s="199">
        <f t="shared" si="932"/>
        <v>0</v>
      </c>
      <c r="U755" s="199">
        <f t="shared" si="890"/>
        <v>0</v>
      </c>
      <c r="V755" s="189">
        <f t="shared" ref="V755" si="945">SUM(V756+V757)</f>
        <v>0</v>
      </c>
      <c r="W755" s="199">
        <f t="shared" si="930"/>
        <v>0</v>
      </c>
      <c r="X755" s="189"/>
      <c r="Y755" s="189"/>
      <c r="AA755" s="292">
        <f t="shared" si="931"/>
        <v>0</v>
      </c>
      <c r="AD755" s="200">
        <f t="shared" si="937"/>
        <v>0</v>
      </c>
    </row>
    <row r="756" spans="1:30" s="200" customFormat="1" hidden="1" x14ac:dyDescent="0.25">
      <c r="A756" s="195"/>
      <c r="B756" s="204">
        <v>4262</v>
      </c>
      <c r="C756" s="205" t="s">
        <v>104</v>
      </c>
      <c r="D756" s="198"/>
      <c r="E756" s="198"/>
      <c r="F756" s="199">
        <f t="shared" si="926"/>
        <v>0</v>
      </c>
      <c r="G756" s="199"/>
      <c r="H756" s="198"/>
      <c r="I756" s="198"/>
      <c r="J756" s="199">
        <f t="shared" si="881"/>
        <v>0</v>
      </c>
      <c r="K756" s="198"/>
      <c r="L756" s="198"/>
      <c r="M756" s="198"/>
      <c r="N756" s="198"/>
      <c r="O756" s="198"/>
      <c r="P756" s="198"/>
      <c r="Q756" s="198"/>
      <c r="R756" s="198"/>
      <c r="S756" s="198"/>
      <c r="T756" s="199">
        <f t="shared" si="932"/>
        <v>0</v>
      </c>
      <c r="U756" s="199">
        <f t="shared" si="890"/>
        <v>0</v>
      </c>
      <c r="V756" s="198"/>
      <c r="W756" s="199">
        <f t="shared" si="930"/>
        <v>0</v>
      </c>
      <c r="X756" s="198"/>
      <c r="Y756" s="198"/>
      <c r="AA756" s="292">
        <f t="shared" si="931"/>
        <v>0</v>
      </c>
      <c r="AD756" s="200">
        <f t="shared" si="937"/>
        <v>0</v>
      </c>
    </row>
    <row r="757" spans="1:30" s="200" customFormat="1" hidden="1" x14ac:dyDescent="0.25">
      <c r="A757" s="195"/>
      <c r="B757" s="204">
        <v>4263</v>
      </c>
      <c r="C757" s="205" t="s">
        <v>105</v>
      </c>
      <c r="D757" s="198"/>
      <c r="E757" s="198"/>
      <c r="F757" s="199">
        <f t="shared" si="926"/>
        <v>0</v>
      </c>
      <c r="G757" s="199"/>
      <c r="H757" s="198"/>
      <c r="I757" s="198"/>
      <c r="J757" s="199">
        <f t="shared" ref="J757:J820" si="946">SUM(H757:I757)</f>
        <v>0</v>
      </c>
      <c r="K757" s="198"/>
      <c r="L757" s="198"/>
      <c r="M757" s="198"/>
      <c r="N757" s="198"/>
      <c r="O757" s="198"/>
      <c r="P757" s="198"/>
      <c r="Q757" s="198"/>
      <c r="R757" s="198"/>
      <c r="S757" s="198"/>
      <c r="T757" s="199">
        <f t="shared" si="932"/>
        <v>0</v>
      </c>
      <c r="U757" s="199">
        <f t="shared" si="890"/>
        <v>0</v>
      </c>
      <c r="V757" s="198"/>
      <c r="W757" s="199">
        <f t="shared" si="930"/>
        <v>0</v>
      </c>
      <c r="X757" s="198"/>
      <c r="Y757" s="198"/>
      <c r="AA757" s="292">
        <f t="shared" si="931"/>
        <v>0</v>
      </c>
      <c r="AD757" s="200">
        <f t="shared" si="937"/>
        <v>0</v>
      </c>
    </row>
    <row r="758" spans="1:30" x14ac:dyDescent="0.25">
      <c r="J758" s="199">
        <f t="shared" si="946"/>
        <v>0</v>
      </c>
      <c r="U758" s="199">
        <f t="shared" si="890"/>
        <v>0</v>
      </c>
      <c r="AA758" s="292">
        <f t="shared" si="931"/>
        <v>0</v>
      </c>
    </row>
    <row r="759" spans="1:30" s="7" customFormat="1" x14ac:dyDescent="0.25">
      <c r="B759" s="6"/>
      <c r="C759" s="10" t="s">
        <v>578</v>
      </c>
      <c r="D759" s="4">
        <f t="shared" ref="D759:E759" si="947">SUM(D760+D817)</f>
        <v>0</v>
      </c>
      <c r="E759" s="4">
        <f t="shared" si="947"/>
        <v>0</v>
      </c>
      <c r="F759" s="199">
        <f t="shared" ref="F759:F762" si="948">SUM(H759:S759)</f>
        <v>8000</v>
      </c>
      <c r="G759" s="4"/>
      <c r="H759" s="4">
        <f t="shared" ref="H759:I759" si="949">SUM(H760+H817)</f>
        <v>0</v>
      </c>
      <c r="I759" s="4">
        <f t="shared" si="949"/>
        <v>4000</v>
      </c>
      <c r="J759" s="199">
        <f t="shared" si="946"/>
        <v>4000</v>
      </c>
      <c r="K759" s="4">
        <f t="shared" ref="K759:S759" si="950">SUM(K760+K817)</f>
        <v>0</v>
      </c>
      <c r="L759" s="4">
        <f t="shared" si="950"/>
        <v>0</v>
      </c>
      <c r="M759" s="4">
        <f t="shared" si="950"/>
        <v>0</v>
      </c>
      <c r="N759" s="4">
        <f t="shared" si="950"/>
        <v>0</v>
      </c>
      <c r="O759" s="4">
        <f t="shared" si="950"/>
        <v>0</v>
      </c>
      <c r="P759" s="4">
        <f t="shared" si="950"/>
        <v>0</v>
      </c>
      <c r="Q759" s="4">
        <f t="shared" si="950"/>
        <v>0</v>
      </c>
      <c r="R759" s="4">
        <f t="shared" si="950"/>
        <v>0</v>
      </c>
      <c r="S759" s="4">
        <f t="shared" si="950"/>
        <v>0</v>
      </c>
      <c r="T759" s="199">
        <f>SUM(K759:S759)</f>
        <v>0</v>
      </c>
      <c r="U759" s="199">
        <f t="shared" si="890"/>
        <v>4000</v>
      </c>
      <c r="V759" s="4">
        <f t="shared" ref="V759" si="951">SUM(V760+V817)</f>
        <v>0</v>
      </c>
      <c r="W759" s="199">
        <f t="shared" ref="W759:W822" si="952">SUM(U759:V759)</f>
        <v>4000</v>
      </c>
      <c r="X759" s="4">
        <f>+W759*102%</f>
        <v>4080</v>
      </c>
      <c r="Y759" s="4">
        <f>+X759</f>
        <v>4080</v>
      </c>
      <c r="AA759" s="292">
        <f t="shared" si="931"/>
        <v>0</v>
      </c>
    </row>
    <row r="760" spans="1:30" s="7" customFormat="1" x14ac:dyDescent="0.25">
      <c r="B760" s="6">
        <v>3</v>
      </c>
      <c r="C760" s="7" t="s">
        <v>119</v>
      </c>
      <c r="D760" s="4">
        <f t="shared" ref="D760:E760" si="953">SUM(D761+D773+D806)</f>
        <v>0</v>
      </c>
      <c r="E760" s="4">
        <f t="shared" si="953"/>
        <v>0</v>
      </c>
      <c r="F760" s="199">
        <f t="shared" si="948"/>
        <v>8000</v>
      </c>
      <c r="G760" s="4"/>
      <c r="H760" s="4">
        <f t="shared" ref="H760:I760" si="954">SUM(H761+H773+H806)</f>
        <v>0</v>
      </c>
      <c r="I760" s="4">
        <f t="shared" si="954"/>
        <v>4000</v>
      </c>
      <c r="J760" s="199">
        <f t="shared" si="946"/>
        <v>4000</v>
      </c>
      <c r="K760" s="4">
        <f t="shared" ref="K760:S760" si="955">SUM(K761+K773+K806)</f>
        <v>0</v>
      </c>
      <c r="L760" s="4">
        <f t="shared" si="955"/>
        <v>0</v>
      </c>
      <c r="M760" s="4">
        <f t="shared" si="955"/>
        <v>0</v>
      </c>
      <c r="N760" s="4">
        <f t="shared" si="955"/>
        <v>0</v>
      </c>
      <c r="O760" s="4">
        <f t="shared" si="955"/>
        <v>0</v>
      </c>
      <c r="P760" s="4">
        <f t="shared" si="955"/>
        <v>0</v>
      </c>
      <c r="Q760" s="4">
        <f t="shared" si="955"/>
        <v>0</v>
      </c>
      <c r="R760" s="4">
        <f t="shared" si="955"/>
        <v>0</v>
      </c>
      <c r="S760" s="4">
        <f t="shared" si="955"/>
        <v>0</v>
      </c>
      <c r="T760" s="199">
        <f t="shared" ref="T760:T823" si="956">SUM(K760:S760)</f>
        <v>0</v>
      </c>
      <c r="U760" s="199">
        <f t="shared" ref="U760:U823" si="957">SUM(J760+T760)</f>
        <v>4000</v>
      </c>
      <c r="V760" s="4">
        <f t="shared" ref="V760" si="958">SUM(V761+V773+V806)</f>
        <v>0</v>
      </c>
      <c r="W760" s="199">
        <f t="shared" si="952"/>
        <v>4000</v>
      </c>
      <c r="X760" s="4">
        <f>+W760*102%</f>
        <v>4080</v>
      </c>
      <c r="Y760" s="4">
        <f>+X760</f>
        <v>4080</v>
      </c>
      <c r="AA760" s="292">
        <f t="shared" si="931"/>
        <v>0</v>
      </c>
    </row>
    <row r="761" spans="1:30" s="7" customFormat="1" hidden="1" x14ac:dyDescent="0.25">
      <c r="B761" s="6">
        <v>31</v>
      </c>
      <c r="D761" s="4">
        <f t="shared" ref="D761:E761" si="959">SUM(D762+D767+D769)</f>
        <v>0</v>
      </c>
      <c r="E761" s="4">
        <f t="shared" si="959"/>
        <v>0</v>
      </c>
      <c r="F761" s="199">
        <f t="shared" si="948"/>
        <v>0</v>
      </c>
      <c r="G761" s="4"/>
      <c r="H761" s="4">
        <f t="shared" ref="H761:I761" si="960">SUM(H762+H767+H769)</f>
        <v>0</v>
      </c>
      <c r="I761" s="4">
        <f t="shared" si="960"/>
        <v>0</v>
      </c>
      <c r="J761" s="199">
        <f t="shared" si="946"/>
        <v>0</v>
      </c>
      <c r="K761" s="4">
        <f t="shared" ref="K761:S761" si="961">SUM(K762+K767+K769)</f>
        <v>0</v>
      </c>
      <c r="L761" s="4">
        <f t="shared" si="961"/>
        <v>0</v>
      </c>
      <c r="M761" s="4">
        <f t="shared" si="961"/>
        <v>0</v>
      </c>
      <c r="N761" s="4">
        <f t="shared" si="961"/>
        <v>0</v>
      </c>
      <c r="O761" s="4">
        <f t="shared" si="961"/>
        <v>0</v>
      </c>
      <c r="P761" s="4">
        <f t="shared" si="961"/>
        <v>0</v>
      </c>
      <c r="Q761" s="4">
        <f t="shared" si="961"/>
        <v>0</v>
      </c>
      <c r="R761" s="4">
        <f t="shared" si="961"/>
        <v>0</v>
      </c>
      <c r="S761" s="4">
        <f t="shared" si="961"/>
        <v>0</v>
      </c>
      <c r="T761" s="199">
        <f t="shared" si="956"/>
        <v>0</v>
      </c>
      <c r="U761" s="199">
        <f t="shared" si="957"/>
        <v>0</v>
      </c>
      <c r="V761" s="4">
        <f t="shared" ref="V761" si="962">SUM(V762+V767+V769)</f>
        <v>0</v>
      </c>
      <c r="W761" s="199">
        <f t="shared" si="952"/>
        <v>0</v>
      </c>
      <c r="X761" s="4"/>
      <c r="Y761" s="4"/>
      <c r="AA761" s="292">
        <f t="shared" si="931"/>
        <v>0</v>
      </c>
    </row>
    <row r="762" spans="1:30" s="7" customFormat="1" hidden="1" x14ac:dyDescent="0.25">
      <c r="B762" s="6">
        <v>311</v>
      </c>
      <c r="D762" s="4">
        <f t="shared" ref="D762:E762" si="963">SUM(D763+D764+D765+D766)</f>
        <v>0</v>
      </c>
      <c r="E762" s="4">
        <f t="shared" si="963"/>
        <v>0</v>
      </c>
      <c r="F762" s="199">
        <f t="shared" si="948"/>
        <v>0</v>
      </c>
      <c r="G762" s="4"/>
      <c r="H762" s="4">
        <f t="shared" ref="H762:I762" si="964">SUM(H763+H764+H765+H766)</f>
        <v>0</v>
      </c>
      <c r="I762" s="4">
        <f t="shared" si="964"/>
        <v>0</v>
      </c>
      <c r="J762" s="199">
        <f t="shared" si="946"/>
        <v>0</v>
      </c>
      <c r="K762" s="4">
        <f t="shared" ref="K762:S762" si="965">SUM(K763+K764+K765+K766)</f>
        <v>0</v>
      </c>
      <c r="L762" s="4">
        <f t="shared" si="965"/>
        <v>0</v>
      </c>
      <c r="M762" s="4">
        <f t="shared" si="965"/>
        <v>0</v>
      </c>
      <c r="N762" s="4">
        <f t="shared" si="965"/>
        <v>0</v>
      </c>
      <c r="O762" s="4">
        <f t="shared" si="965"/>
        <v>0</v>
      </c>
      <c r="P762" s="4">
        <f t="shared" si="965"/>
        <v>0</v>
      </c>
      <c r="Q762" s="4">
        <f t="shared" si="965"/>
        <v>0</v>
      </c>
      <c r="R762" s="4">
        <f t="shared" si="965"/>
        <v>0</v>
      </c>
      <c r="S762" s="4">
        <f t="shared" si="965"/>
        <v>0</v>
      </c>
      <c r="T762" s="199">
        <f t="shared" si="956"/>
        <v>0</v>
      </c>
      <c r="U762" s="199">
        <f t="shared" si="957"/>
        <v>0</v>
      </c>
      <c r="V762" s="4">
        <f t="shared" ref="V762" si="966">SUM(V763+V764+V765+V766)</f>
        <v>0</v>
      </c>
      <c r="W762" s="199">
        <f t="shared" si="952"/>
        <v>0</v>
      </c>
      <c r="X762" s="4"/>
      <c r="Y762" s="4"/>
      <c r="AA762" s="292">
        <f t="shared" si="931"/>
        <v>0</v>
      </c>
    </row>
    <row r="763" spans="1:30" s="200" customFormat="1" hidden="1" x14ac:dyDescent="0.25">
      <c r="A763" s="195"/>
      <c r="B763" s="196" t="s">
        <v>0</v>
      </c>
      <c r="C763" s="197" t="s">
        <v>1</v>
      </c>
      <c r="D763" s="198"/>
      <c r="E763" s="198"/>
      <c r="F763" s="199">
        <f t="shared" ref="F763" si="967">SUM(H763:S763)</f>
        <v>0</v>
      </c>
      <c r="G763" s="199"/>
      <c r="H763" s="198"/>
      <c r="I763" s="198"/>
      <c r="J763" s="199">
        <f t="shared" si="946"/>
        <v>0</v>
      </c>
      <c r="K763" s="198"/>
      <c r="L763" s="198"/>
      <c r="M763" s="198"/>
      <c r="N763" s="198"/>
      <c r="O763" s="198"/>
      <c r="P763" s="198"/>
      <c r="Q763" s="198"/>
      <c r="R763" s="198"/>
      <c r="S763" s="198"/>
      <c r="T763" s="199">
        <f t="shared" si="956"/>
        <v>0</v>
      </c>
      <c r="U763" s="199">
        <f t="shared" si="957"/>
        <v>0</v>
      </c>
      <c r="V763" s="198"/>
      <c r="W763" s="199">
        <f t="shared" si="952"/>
        <v>0</v>
      </c>
      <c r="X763" s="198"/>
      <c r="Y763" s="198"/>
      <c r="AA763" s="292">
        <f t="shared" si="931"/>
        <v>0</v>
      </c>
    </row>
    <row r="764" spans="1:30" s="200" customFormat="1" hidden="1" x14ac:dyDescent="0.25">
      <c r="A764" s="195"/>
      <c r="B764" s="196" t="s">
        <v>2</v>
      </c>
      <c r="C764" s="197" t="s">
        <v>3</v>
      </c>
      <c r="D764" s="198"/>
      <c r="E764" s="198"/>
      <c r="F764" s="199">
        <f t="shared" ref="F764:F818" si="968">SUM(H764:S764)</f>
        <v>0</v>
      </c>
      <c r="G764" s="199"/>
      <c r="H764" s="198"/>
      <c r="I764" s="198"/>
      <c r="J764" s="199">
        <f t="shared" si="946"/>
        <v>0</v>
      </c>
      <c r="K764" s="198"/>
      <c r="L764" s="198"/>
      <c r="M764" s="198"/>
      <c r="N764" s="198"/>
      <c r="O764" s="198"/>
      <c r="P764" s="198"/>
      <c r="Q764" s="198"/>
      <c r="R764" s="198"/>
      <c r="S764" s="198"/>
      <c r="T764" s="199">
        <f t="shared" si="956"/>
        <v>0</v>
      </c>
      <c r="U764" s="199">
        <f t="shared" si="957"/>
        <v>0</v>
      </c>
      <c r="V764" s="198"/>
      <c r="W764" s="199">
        <f t="shared" si="952"/>
        <v>0</v>
      </c>
      <c r="X764" s="198"/>
      <c r="Y764" s="198"/>
      <c r="AA764" s="292">
        <f t="shared" si="931"/>
        <v>0</v>
      </c>
    </row>
    <row r="765" spans="1:30" s="200" customFormat="1" hidden="1" x14ac:dyDescent="0.25">
      <c r="A765" s="195"/>
      <c r="B765" s="196" t="s">
        <v>4</v>
      </c>
      <c r="C765" s="197" t="s">
        <v>5</v>
      </c>
      <c r="D765" s="198"/>
      <c r="E765" s="198"/>
      <c r="F765" s="199">
        <f t="shared" si="968"/>
        <v>0</v>
      </c>
      <c r="G765" s="199"/>
      <c r="H765" s="198"/>
      <c r="I765" s="198"/>
      <c r="J765" s="199">
        <f t="shared" si="946"/>
        <v>0</v>
      </c>
      <c r="K765" s="198"/>
      <c r="L765" s="198"/>
      <c r="M765" s="198"/>
      <c r="N765" s="198"/>
      <c r="O765" s="198"/>
      <c r="P765" s="198"/>
      <c r="Q765" s="198"/>
      <c r="R765" s="198"/>
      <c r="S765" s="198"/>
      <c r="T765" s="199">
        <f t="shared" si="956"/>
        <v>0</v>
      </c>
      <c r="U765" s="199">
        <f t="shared" si="957"/>
        <v>0</v>
      </c>
      <c r="V765" s="198"/>
      <c r="W765" s="199">
        <f t="shared" si="952"/>
        <v>0</v>
      </c>
      <c r="X765" s="198"/>
      <c r="Y765" s="198"/>
      <c r="AA765" s="292">
        <f t="shared" si="931"/>
        <v>0</v>
      </c>
    </row>
    <row r="766" spans="1:30" s="200" customFormat="1" hidden="1" x14ac:dyDescent="0.25">
      <c r="A766" s="195"/>
      <c r="B766" s="196" t="s">
        <v>6</v>
      </c>
      <c r="C766" s="197" t="s">
        <v>7</v>
      </c>
      <c r="D766" s="198"/>
      <c r="E766" s="198"/>
      <c r="F766" s="199">
        <f t="shared" si="968"/>
        <v>0</v>
      </c>
      <c r="G766" s="199"/>
      <c r="H766" s="198"/>
      <c r="I766" s="198"/>
      <c r="J766" s="199">
        <f t="shared" si="946"/>
        <v>0</v>
      </c>
      <c r="K766" s="198"/>
      <c r="L766" s="198"/>
      <c r="M766" s="198"/>
      <c r="N766" s="198"/>
      <c r="O766" s="198"/>
      <c r="P766" s="198"/>
      <c r="Q766" s="198"/>
      <c r="R766" s="198"/>
      <c r="S766" s="198"/>
      <c r="T766" s="199">
        <f t="shared" si="956"/>
        <v>0</v>
      </c>
      <c r="U766" s="199">
        <f t="shared" si="957"/>
        <v>0</v>
      </c>
      <c r="V766" s="198"/>
      <c r="W766" s="199">
        <f t="shared" si="952"/>
        <v>0</v>
      </c>
      <c r="X766" s="198"/>
      <c r="Y766" s="198"/>
      <c r="AA766" s="292">
        <f t="shared" si="931"/>
        <v>0</v>
      </c>
    </row>
    <row r="767" spans="1:30" s="190" customFormat="1" hidden="1" x14ac:dyDescent="0.25">
      <c r="A767" s="187"/>
      <c r="B767" s="187">
        <v>312</v>
      </c>
      <c r="C767" s="188"/>
      <c r="D767" s="189">
        <f>SUM(D768)</f>
        <v>0</v>
      </c>
      <c r="E767" s="189">
        <f t="shared" ref="E767:V767" si="969">SUM(E768)</f>
        <v>0</v>
      </c>
      <c r="F767" s="199">
        <f t="shared" si="968"/>
        <v>0</v>
      </c>
      <c r="G767" s="189"/>
      <c r="H767" s="189">
        <f t="shared" si="969"/>
        <v>0</v>
      </c>
      <c r="I767" s="189">
        <f t="shared" si="969"/>
        <v>0</v>
      </c>
      <c r="J767" s="199">
        <f t="shared" si="946"/>
        <v>0</v>
      </c>
      <c r="K767" s="189">
        <f t="shared" si="969"/>
        <v>0</v>
      </c>
      <c r="L767" s="189">
        <f t="shared" si="969"/>
        <v>0</v>
      </c>
      <c r="M767" s="189">
        <f t="shared" si="969"/>
        <v>0</v>
      </c>
      <c r="N767" s="189">
        <f t="shared" si="969"/>
        <v>0</v>
      </c>
      <c r="O767" s="189">
        <f t="shared" si="969"/>
        <v>0</v>
      </c>
      <c r="P767" s="189">
        <f t="shared" si="969"/>
        <v>0</v>
      </c>
      <c r="Q767" s="189">
        <f t="shared" si="969"/>
        <v>0</v>
      </c>
      <c r="R767" s="189">
        <f t="shared" si="969"/>
        <v>0</v>
      </c>
      <c r="S767" s="189">
        <f t="shared" si="969"/>
        <v>0</v>
      </c>
      <c r="T767" s="199">
        <f t="shared" si="956"/>
        <v>0</v>
      </c>
      <c r="U767" s="199">
        <f t="shared" si="957"/>
        <v>0</v>
      </c>
      <c r="V767" s="189">
        <f t="shared" si="969"/>
        <v>0</v>
      </c>
      <c r="W767" s="199">
        <f t="shared" si="952"/>
        <v>0</v>
      </c>
      <c r="X767" s="189"/>
      <c r="Y767" s="189"/>
      <c r="AA767" s="292">
        <f t="shared" si="931"/>
        <v>0</v>
      </c>
    </row>
    <row r="768" spans="1:30" s="200" customFormat="1" hidden="1" x14ac:dyDescent="0.25">
      <c r="A768" s="195"/>
      <c r="B768" s="196" t="s">
        <v>8</v>
      </c>
      <c r="C768" s="197" t="s">
        <v>9</v>
      </c>
      <c r="D768" s="198"/>
      <c r="E768" s="198"/>
      <c r="F768" s="199">
        <f t="shared" si="968"/>
        <v>0</v>
      </c>
      <c r="G768" s="199"/>
      <c r="H768" s="198"/>
      <c r="I768" s="198"/>
      <c r="J768" s="199">
        <f t="shared" si="946"/>
        <v>0</v>
      </c>
      <c r="K768" s="198"/>
      <c r="L768" s="198"/>
      <c r="M768" s="198"/>
      <c r="N768" s="198"/>
      <c r="O768" s="198"/>
      <c r="P768" s="198"/>
      <c r="Q768" s="198"/>
      <c r="R768" s="198"/>
      <c r="S768" s="198"/>
      <c r="T768" s="199">
        <f t="shared" si="956"/>
        <v>0</v>
      </c>
      <c r="U768" s="199">
        <f t="shared" si="957"/>
        <v>0</v>
      </c>
      <c r="V768" s="198"/>
      <c r="W768" s="199">
        <f t="shared" si="952"/>
        <v>0</v>
      </c>
      <c r="X768" s="198"/>
      <c r="Y768" s="198"/>
      <c r="AA768" s="292">
        <f t="shared" si="931"/>
        <v>0</v>
      </c>
    </row>
    <row r="769" spans="1:27" s="190" customFormat="1" hidden="1" x14ac:dyDescent="0.25">
      <c r="A769" s="187"/>
      <c r="B769" s="187">
        <v>313</v>
      </c>
      <c r="C769" s="188"/>
      <c r="D769" s="189">
        <f t="shared" ref="D769:E769" si="970">SUM(D770+D771+D772)</f>
        <v>0</v>
      </c>
      <c r="E769" s="189">
        <f t="shared" si="970"/>
        <v>0</v>
      </c>
      <c r="F769" s="199">
        <f t="shared" si="968"/>
        <v>0</v>
      </c>
      <c r="G769" s="189"/>
      <c r="H769" s="189">
        <f t="shared" ref="H769:I769" si="971">SUM(H770+H771+H772)</f>
        <v>0</v>
      </c>
      <c r="I769" s="189">
        <f t="shared" si="971"/>
        <v>0</v>
      </c>
      <c r="J769" s="199">
        <f t="shared" si="946"/>
        <v>0</v>
      </c>
      <c r="K769" s="189">
        <f t="shared" ref="K769:S769" si="972">SUM(K770+K771+K772)</f>
        <v>0</v>
      </c>
      <c r="L769" s="189">
        <f t="shared" si="972"/>
        <v>0</v>
      </c>
      <c r="M769" s="189">
        <f t="shared" si="972"/>
        <v>0</v>
      </c>
      <c r="N769" s="189">
        <f t="shared" si="972"/>
        <v>0</v>
      </c>
      <c r="O769" s="189">
        <f t="shared" si="972"/>
        <v>0</v>
      </c>
      <c r="P769" s="189">
        <f t="shared" si="972"/>
        <v>0</v>
      </c>
      <c r="Q769" s="189">
        <f t="shared" si="972"/>
        <v>0</v>
      </c>
      <c r="R769" s="189">
        <f t="shared" si="972"/>
        <v>0</v>
      </c>
      <c r="S769" s="189">
        <f t="shared" si="972"/>
        <v>0</v>
      </c>
      <c r="T769" s="199">
        <f t="shared" si="956"/>
        <v>0</v>
      </c>
      <c r="U769" s="199">
        <f t="shared" si="957"/>
        <v>0</v>
      </c>
      <c r="V769" s="189">
        <f t="shared" ref="V769" si="973">SUM(V770+V771+V772)</f>
        <v>0</v>
      </c>
      <c r="W769" s="199">
        <f t="shared" si="952"/>
        <v>0</v>
      </c>
      <c r="X769" s="189"/>
      <c r="Y769" s="189"/>
      <c r="AA769" s="292">
        <f t="shared" si="931"/>
        <v>0</v>
      </c>
    </row>
    <row r="770" spans="1:27" s="200" customFormat="1" hidden="1" x14ac:dyDescent="0.25">
      <c r="A770" s="195"/>
      <c r="B770" s="196" t="s">
        <v>10</v>
      </c>
      <c r="C770" s="197" t="s">
        <v>11</v>
      </c>
      <c r="D770" s="198"/>
      <c r="E770" s="198"/>
      <c r="F770" s="199">
        <f t="shared" si="968"/>
        <v>0</v>
      </c>
      <c r="G770" s="199"/>
      <c r="H770" s="198"/>
      <c r="I770" s="198"/>
      <c r="J770" s="199">
        <f t="shared" si="946"/>
        <v>0</v>
      </c>
      <c r="K770" s="198"/>
      <c r="L770" s="198"/>
      <c r="M770" s="198"/>
      <c r="N770" s="198"/>
      <c r="O770" s="198"/>
      <c r="P770" s="198"/>
      <c r="Q770" s="198"/>
      <c r="R770" s="198"/>
      <c r="S770" s="198"/>
      <c r="T770" s="199">
        <f t="shared" si="956"/>
        <v>0</v>
      </c>
      <c r="U770" s="199">
        <f t="shared" si="957"/>
        <v>0</v>
      </c>
      <c r="V770" s="198"/>
      <c r="W770" s="199">
        <f t="shared" si="952"/>
        <v>0</v>
      </c>
      <c r="X770" s="198"/>
      <c r="Y770" s="198"/>
      <c r="AA770" s="292">
        <f t="shared" si="931"/>
        <v>0</v>
      </c>
    </row>
    <row r="771" spans="1:27" s="200" customFormat="1" hidden="1" x14ac:dyDescent="0.25">
      <c r="A771" s="195"/>
      <c r="B771" s="196" t="s">
        <v>12</v>
      </c>
      <c r="C771" s="197" t="s">
        <v>13</v>
      </c>
      <c r="D771" s="198"/>
      <c r="E771" s="198"/>
      <c r="F771" s="199">
        <f t="shared" si="968"/>
        <v>0</v>
      </c>
      <c r="G771" s="199"/>
      <c r="H771" s="198"/>
      <c r="I771" s="198"/>
      <c r="J771" s="199">
        <f t="shared" si="946"/>
        <v>0</v>
      </c>
      <c r="K771" s="198"/>
      <c r="L771" s="198"/>
      <c r="M771" s="198"/>
      <c r="N771" s="198"/>
      <c r="O771" s="198"/>
      <c r="P771" s="198"/>
      <c r="Q771" s="198"/>
      <c r="R771" s="198"/>
      <c r="S771" s="198"/>
      <c r="T771" s="199">
        <f t="shared" si="956"/>
        <v>0</v>
      </c>
      <c r="U771" s="199">
        <f t="shared" si="957"/>
        <v>0</v>
      </c>
      <c r="V771" s="198"/>
      <c r="W771" s="199">
        <f t="shared" si="952"/>
        <v>0</v>
      </c>
      <c r="X771" s="198"/>
      <c r="Y771" s="198"/>
      <c r="AA771" s="292">
        <f t="shared" si="931"/>
        <v>0</v>
      </c>
    </row>
    <row r="772" spans="1:27" s="200" customFormat="1" ht="12.75" hidden="1" customHeight="1" x14ac:dyDescent="0.25">
      <c r="A772" s="195"/>
      <c r="B772" s="196" t="s">
        <v>14</v>
      </c>
      <c r="C772" s="197" t="s">
        <v>15</v>
      </c>
      <c r="D772" s="198"/>
      <c r="E772" s="198"/>
      <c r="F772" s="199">
        <f t="shared" si="968"/>
        <v>0</v>
      </c>
      <c r="G772" s="199"/>
      <c r="H772" s="198"/>
      <c r="I772" s="198"/>
      <c r="J772" s="199">
        <f t="shared" si="946"/>
        <v>0</v>
      </c>
      <c r="K772" s="198"/>
      <c r="L772" s="198"/>
      <c r="M772" s="198"/>
      <c r="N772" s="198"/>
      <c r="O772" s="198"/>
      <c r="P772" s="198"/>
      <c r="Q772" s="198"/>
      <c r="R772" s="198"/>
      <c r="S772" s="198"/>
      <c r="T772" s="199">
        <f t="shared" si="956"/>
        <v>0</v>
      </c>
      <c r="U772" s="199">
        <f t="shared" si="957"/>
        <v>0</v>
      </c>
      <c r="V772" s="198"/>
      <c r="W772" s="199">
        <f t="shared" si="952"/>
        <v>0</v>
      </c>
      <c r="X772" s="198"/>
      <c r="Y772" s="198"/>
      <c r="AA772" s="292">
        <f t="shared" si="931"/>
        <v>0</v>
      </c>
    </row>
    <row r="773" spans="1:27" s="190" customFormat="1" ht="12.75" customHeight="1" x14ac:dyDescent="0.25">
      <c r="A773" s="187"/>
      <c r="B773" s="187">
        <v>32</v>
      </c>
      <c r="C773" s="188"/>
      <c r="D773" s="189">
        <f t="shared" ref="D773:E773" si="974">SUM(D774+D779+D786+D796+D798)</f>
        <v>0</v>
      </c>
      <c r="E773" s="189">
        <f t="shared" si="974"/>
        <v>0</v>
      </c>
      <c r="F773" s="199">
        <f t="shared" si="968"/>
        <v>8000</v>
      </c>
      <c r="G773" s="189"/>
      <c r="H773" s="189">
        <f t="shared" ref="H773:I773" si="975">SUM(H774+H779+H786+H796+H798)</f>
        <v>0</v>
      </c>
      <c r="I773" s="189">
        <f t="shared" si="975"/>
        <v>4000</v>
      </c>
      <c r="J773" s="199">
        <f t="shared" si="946"/>
        <v>4000</v>
      </c>
      <c r="K773" s="189">
        <f t="shared" ref="K773:S773" si="976">SUM(K774+K779+K786+K796+K798)</f>
        <v>0</v>
      </c>
      <c r="L773" s="189">
        <f t="shared" si="976"/>
        <v>0</v>
      </c>
      <c r="M773" s="189">
        <f t="shared" si="976"/>
        <v>0</v>
      </c>
      <c r="N773" s="189">
        <f t="shared" si="976"/>
        <v>0</v>
      </c>
      <c r="O773" s="189">
        <f t="shared" si="976"/>
        <v>0</v>
      </c>
      <c r="P773" s="189">
        <f t="shared" si="976"/>
        <v>0</v>
      </c>
      <c r="Q773" s="189">
        <f t="shared" si="976"/>
        <v>0</v>
      </c>
      <c r="R773" s="189">
        <f t="shared" si="976"/>
        <v>0</v>
      </c>
      <c r="S773" s="189">
        <f t="shared" si="976"/>
        <v>0</v>
      </c>
      <c r="T773" s="199">
        <f t="shared" si="956"/>
        <v>0</v>
      </c>
      <c r="U773" s="199">
        <f t="shared" si="957"/>
        <v>4000</v>
      </c>
      <c r="V773" s="189">
        <f t="shared" ref="V773" si="977">SUM(V774+V779+V786+V796+V798)</f>
        <v>0</v>
      </c>
      <c r="W773" s="199">
        <f t="shared" si="952"/>
        <v>4000</v>
      </c>
      <c r="X773" s="189"/>
      <c r="Y773" s="189"/>
      <c r="AA773" s="292">
        <f t="shared" si="931"/>
        <v>0</v>
      </c>
    </row>
    <row r="774" spans="1:27" s="190" customFormat="1" ht="12.75" hidden="1" customHeight="1" x14ac:dyDescent="0.25">
      <c r="A774" s="187"/>
      <c r="B774" s="187">
        <v>321</v>
      </c>
      <c r="C774" s="188"/>
      <c r="D774" s="189">
        <f t="shared" ref="D774:E774" si="978">SUM(D775+D776+D777+D778)</f>
        <v>0</v>
      </c>
      <c r="E774" s="189">
        <f t="shared" si="978"/>
        <v>0</v>
      </c>
      <c r="F774" s="199">
        <f t="shared" si="968"/>
        <v>0</v>
      </c>
      <c r="G774" s="189"/>
      <c r="H774" s="189">
        <f t="shared" ref="H774:I774" si="979">SUM(H775+H776+H777+H778)</f>
        <v>0</v>
      </c>
      <c r="I774" s="189">
        <f t="shared" si="979"/>
        <v>0</v>
      </c>
      <c r="J774" s="199">
        <f t="shared" si="946"/>
        <v>0</v>
      </c>
      <c r="K774" s="189">
        <f t="shared" ref="K774:S774" si="980">SUM(K775+K776+K777+K778)</f>
        <v>0</v>
      </c>
      <c r="L774" s="189">
        <f t="shared" si="980"/>
        <v>0</v>
      </c>
      <c r="M774" s="189">
        <f t="shared" si="980"/>
        <v>0</v>
      </c>
      <c r="N774" s="189">
        <f t="shared" si="980"/>
        <v>0</v>
      </c>
      <c r="O774" s="189">
        <f t="shared" si="980"/>
        <v>0</v>
      </c>
      <c r="P774" s="189">
        <f t="shared" si="980"/>
        <v>0</v>
      </c>
      <c r="Q774" s="189">
        <f t="shared" si="980"/>
        <v>0</v>
      </c>
      <c r="R774" s="189">
        <f t="shared" si="980"/>
        <v>0</v>
      </c>
      <c r="S774" s="189">
        <f t="shared" si="980"/>
        <v>0</v>
      </c>
      <c r="T774" s="199">
        <f t="shared" si="956"/>
        <v>0</v>
      </c>
      <c r="U774" s="199">
        <f t="shared" si="957"/>
        <v>0</v>
      </c>
      <c r="V774" s="189">
        <f t="shared" ref="V774" si="981">SUM(V775+V776+V777+V778)</f>
        <v>0</v>
      </c>
      <c r="W774" s="199">
        <f t="shared" si="952"/>
        <v>0</v>
      </c>
      <c r="X774" s="189"/>
      <c r="Y774" s="189"/>
      <c r="AA774" s="292">
        <f t="shared" si="931"/>
        <v>0</v>
      </c>
    </row>
    <row r="775" spans="1:27" s="200" customFormat="1" hidden="1" x14ac:dyDescent="0.25">
      <c r="A775" s="195"/>
      <c r="B775" s="196" t="s">
        <v>16</v>
      </c>
      <c r="C775" s="197" t="s">
        <v>17</v>
      </c>
      <c r="D775" s="198"/>
      <c r="E775" s="198"/>
      <c r="F775" s="199">
        <f t="shared" si="968"/>
        <v>0</v>
      </c>
      <c r="G775" s="199"/>
      <c r="H775" s="198"/>
      <c r="I775" s="198"/>
      <c r="J775" s="199">
        <f t="shared" si="946"/>
        <v>0</v>
      </c>
      <c r="K775" s="198"/>
      <c r="L775" s="198"/>
      <c r="M775" s="198"/>
      <c r="N775" s="198"/>
      <c r="O775" s="198"/>
      <c r="P775" s="198"/>
      <c r="Q775" s="198"/>
      <c r="R775" s="198"/>
      <c r="S775" s="198"/>
      <c r="T775" s="199">
        <f t="shared" si="956"/>
        <v>0</v>
      </c>
      <c r="U775" s="199">
        <f t="shared" si="957"/>
        <v>0</v>
      </c>
      <c r="V775" s="198"/>
      <c r="W775" s="199">
        <f t="shared" si="952"/>
        <v>0</v>
      </c>
      <c r="X775" s="198"/>
      <c r="Y775" s="198"/>
      <c r="AA775" s="292">
        <f t="shared" si="931"/>
        <v>0</v>
      </c>
    </row>
    <row r="776" spans="1:27" s="200" customFormat="1" hidden="1" x14ac:dyDescent="0.25">
      <c r="A776" s="195"/>
      <c r="B776" s="196" t="s">
        <v>18</v>
      </c>
      <c r="C776" s="197" t="s">
        <v>19</v>
      </c>
      <c r="D776" s="198"/>
      <c r="E776" s="198"/>
      <c r="F776" s="199">
        <f t="shared" si="968"/>
        <v>0</v>
      </c>
      <c r="G776" s="199"/>
      <c r="H776" s="198"/>
      <c r="I776" s="198"/>
      <c r="J776" s="199">
        <f t="shared" si="946"/>
        <v>0</v>
      </c>
      <c r="K776" s="198"/>
      <c r="L776" s="198"/>
      <c r="M776" s="198"/>
      <c r="N776" s="198"/>
      <c r="O776" s="198"/>
      <c r="P776" s="198"/>
      <c r="Q776" s="198"/>
      <c r="R776" s="198"/>
      <c r="S776" s="198"/>
      <c r="T776" s="199">
        <f t="shared" si="956"/>
        <v>0</v>
      </c>
      <c r="U776" s="199">
        <f t="shared" si="957"/>
        <v>0</v>
      </c>
      <c r="V776" s="198"/>
      <c r="W776" s="199">
        <f t="shared" si="952"/>
        <v>0</v>
      </c>
      <c r="X776" s="198"/>
      <c r="Y776" s="198"/>
      <c r="AA776" s="292">
        <f t="shared" si="931"/>
        <v>0</v>
      </c>
    </row>
    <row r="777" spans="1:27" s="200" customFormat="1" hidden="1" x14ac:dyDescent="0.25">
      <c r="A777" s="195"/>
      <c r="B777" s="196" t="s">
        <v>20</v>
      </c>
      <c r="C777" s="197" t="s">
        <v>21</v>
      </c>
      <c r="D777" s="198"/>
      <c r="E777" s="198"/>
      <c r="F777" s="199">
        <f t="shared" si="968"/>
        <v>0</v>
      </c>
      <c r="G777" s="199"/>
      <c r="H777" s="198"/>
      <c r="I777" s="198"/>
      <c r="J777" s="199">
        <f t="shared" si="946"/>
        <v>0</v>
      </c>
      <c r="K777" s="198"/>
      <c r="L777" s="198"/>
      <c r="M777" s="198"/>
      <c r="N777" s="198"/>
      <c r="O777" s="198"/>
      <c r="P777" s="198"/>
      <c r="Q777" s="198"/>
      <c r="R777" s="198"/>
      <c r="S777" s="198"/>
      <c r="T777" s="199">
        <f t="shared" si="956"/>
        <v>0</v>
      </c>
      <c r="U777" s="199">
        <f t="shared" si="957"/>
        <v>0</v>
      </c>
      <c r="V777" s="198"/>
      <c r="W777" s="199">
        <f t="shared" si="952"/>
        <v>0</v>
      </c>
      <c r="X777" s="198"/>
      <c r="Y777" s="198"/>
      <c r="AA777" s="292">
        <f t="shared" si="931"/>
        <v>0</v>
      </c>
    </row>
    <row r="778" spans="1:27" s="200" customFormat="1" hidden="1" x14ac:dyDescent="0.25">
      <c r="A778" s="195"/>
      <c r="B778" s="195">
        <v>3214</v>
      </c>
      <c r="C778" s="197" t="s">
        <v>22</v>
      </c>
      <c r="D778" s="198"/>
      <c r="E778" s="198"/>
      <c r="F778" s="199">
        <f t="shared" si="968"/>
        <v>0</v>
      </c>
      <c r="G778" s="199"/>
      <c r="H778" s="198"/>
      <c r="I778" s="198"/>
      <c r="J778" s="199">
        <f t="shared" si="946"/>
        <v>0</v>
      </c>
      <c r="K778" s="198"/>
      <c r="L778" s="198"/>
      <c r="M778" s="198"/>
      <c r="N778" s="198"/>
      <c r="O778" s="198"/>
      <c r="P778" s="198"/>
      <c r="Q778" s="198"/>
      <c r="R778" s="198"/>
      <c r="S778" s="198"/>
      <c r="T778" s="199">
        <f t="shared" si="956"/>
        <v>0</v>
      </c>
      <c r="U778" s="199">
        <f t="shared" si="957"/>
        <v>0</v>
      </c>
      <c r="V778" s="198"/>
      <c r="W778" s="199">
        <f t="shared" si="952"/>
        <v>0</v>
      </c>
      <c r="X778" s="198"/>
      <c r="Y778" s="198"/>
      <c r="AA778" s="292">
        <f t="shared" si="931"/>
        <v>0</v>
      </c>
    </row>
    <row r="779" spans="1:27" s="190" customFormat="1" x14ac:dyDescent="0.25">
      <c r="A779" s="187"/>
      <c r="B779" s="187">
        <v>323</v>
      </c>
      <c r="C779" s="188"/>
      <c r="D779" s="189">
        <f t="shared" ref="D779:E779" si="982">SUM(D780+D781+D782+D783+D784+D785)</f>
        <v>0</v>
      </c>
      <c r="E779" s="189">
        <f t="shared" si="982"/>
        <v>0</v>
      </c>
      <c r="F779" s="199">
        <f t="shared" si="968"/>
        <v>8000</v>
      </c>
      <c r="G779" s="189"/>
      <c r="H779" s="189">
        <f t="shared" ref="H779:I779" si="983">SUM(H780+H781+H782+H783+H784+H785)</f>
        <v>0</v>
      </c>
      <c r="I779" s="189">
        <f t="shared" si="983"/>
        <v>4000</v>
      </c>
      <c r="J779" s="199">
        <f t="shared" si="946"/>
        <v>4000</v>
      </c>
      <c r="K779" s="189">
        <f t="shared" ref="K779:S779" si="984">SUM(K780+K781+K782+K783+K784+K785)</f>
        <v>0</v>
      </c>
      <c r="L779" s="189">
        <f t="shared" si="984"/>
        <v>0</v>
      </c>
      <c r="M779" s="189">
        <f t="shared" si="984"/>
        <v>0</v>
      </c>
      <c r="N779" s="189">
        <f t="shared" si="984"/>
        <v>0</v>
      </c>
      <c r="O779" s="189">
        <f t="shared" si="984"/>
        <v>0</v>
      </c>
      <c r="P779" s="189">
        <f t="shared" si="984"/>
        <v>0</v>
      </c>
      <c r="Q779" s="189">
        <f t="shared" si="984"/>
        <v>0</v>
      </c>
      <c r="R779" s="189">
        <f t="shared" si="984"/>
        <v>0</v>
      </c>
      <c r="S779" s="189">
        <f t="shared" si="984"/>
        <v>0</v>
      </c>
      <c r="T779" s="199">
        <f t="shared" si="956"/>
        <v>0</v>
      </c>
      <c r="U779" s="199">
        <f t="shared" si="957"/>
        <v>4000</v>
      </c>
      <c r="V779" s="189">
        <f t="shared" ref="V779" si="985">SUM(V780+V781+V782+V783+V784+V785)</f>
        <v>0</v>
      </c>
      <c r="W779" s="199">
        <f t="shared" si="952"/>
        <v>4000</v>
      </c>
      <c r="X779" s="189"/>
      <c r="Y779" s="189"/>
      <c r="AA779" s="292">
        <f t="shared" si="931"/>
        <v>0</v>
      </c>
    </row>
    <row r="780" spans="1:27" s="200" customFormat="1" x14ac:dyDescent="0.25">
      <c r="A780" s="195"/>
      <c r="B780" s="196">
        <v>3233</v>
      </c>
      <c r="C780" s="197" t="s">
        <v>600</v>
      </c>
      <c r="D780" s="198"/>
      <c r="E780" s="198"/>
      <c r="F780" s="199">
        <f t="shared" si="968"/>
        <v>8000</v>
      </c>
      <c r="G780" s="199"/>
      <c r="H780" s="198"/>
      <c r="I780" s="198">
        <v>4000</v>
      </c>
      <c r="J780" s="199">
        <f t="shared" si="946"/>
        <v>4000</v>
      </c>
      <c r="K780" s="198"/>
      <c r="L780" s="198"/>
      <c r="M780" s="198"/>
      <c r="N780" s="198"/>
      <c r="O780" s="198"/>
      <c r="P780" s="198"/>
      <c r="Q780" s="198"/>
      <c r="R780" s="198"/>
      <c r="S780" s="198"/>
      <c r="T780" s="199">
        <f t="shared" si="956"/>
        <v>0</v>
      </c>
      <c r="U780" s="199">
        <f t="shared" si="957"/>
        <v>4000</v>
      </c>
      <c r="V780" s="198"/>
      <c r="W780" s="199">
        <f t="shared" si="952"/>
        <v>4000</v>
      </c>
      <c r="X780" s="198"/>
      <c r="Y780" s="198"/>
      <c r="AA780" s="292">
        <f t="shared" si="931"/>
        <v>0</v>
      </c>
    </row>
    <row r="781" spans="1:27" s="200" customFormat="1" x14ac:dyDescent="0.25">
      <c r="A781" s="195"/>
      <c r="B781" s="196" t="s">
        <v>25</v>
      </c>
      <c r="C781" s="197" t="s">
        <v>26</v>
      </c>
      <c r="D781" s="198"/>
      <c r="E781" s="198"/>
      <c r="F781" s="199">
        <f t="shared" si="968"/>
        <v>0</v>
      </c>
      <c r="G781" s="199"/>
      <c r="H781" s="198"/>
      <c r="I781" s="198"/>
      <c r="J781" s="199">
        <f t="shared" si="946"/>
        <v>0</v>
      </c>
      <c r="K781" s="198"/>
      <c r="L781" s="198"/>
      <c r="M781" s="198"/>
      <c r="N781" s="198"/>
      <c r="O781" s="198"/>
      <c r="P781" s="198"/>
      <c r="Q781" s="198"/>
      <c r="R781" s="198"/>
      <c r="S781" s="198"/>
      <c r="T781" s="199">
        <f t="shared" si="956"/>
        <v>0</v>
      </c>
      <c r="U781" s="199">
        <f t="shared" si="957"/>
        <v>0</v>
      </c>
      <c r="V781" s="198"/>
      <c r="W781" s="199">
        <f t="shared" si="952"/>
        <v>0</v>
      </c>
      <c r="X781" s="198"/>
      <c r="Y781" s="198"/>
      <c r="AA781" s="292">
        <f t="shared" si="931"/>
        <v>0</v>
      </c>
    </row>
    <row r="782" spans="1:27" s="200" customFormat="1" hidden="1" x14ac:dyDescent="0.25">
      <c r="A782" s="195"/>
      <c r="B782" s="196" t="s">
        <v>27</v>
      </c>
      <c r="C782" s="197" t="s">
        <v>28</v>
      </c>
      <c r="D782" s="198"/>
      <c r="E782" s="198"/>
      <c r="F782" s="199">
        <f t="shared" si="968"/>
        <v>0</v>
      </c>
      <c r="G782" s="199"/>
      <c r="H782" s="198"/>
      <c r="I782" s="198"/>
      <c r="J782" s="199">
        <f t="shared" si="946"/>
        <v>0</v>
      </c>
      <c r="K782" s="198"/>
      <c r="L782" s="198"/>
      <c r="M782" s="198"/>
      <c r="N782" s="198"/>
      <c r="O782" s="198"/>
      <c r="P782" s="198"/>
      <c r="Q782" s="198"/>
      <c r="R782" s="198"/>
      <c r="S782" s="198"/>
      <c r="T782" s="199">
        <f t="shared" si="956"/>
        <v>0</v>
      </c>
      <c r="U782" s="199">
        <f t="shared" si="957"/>
        <v>0</v>
      </c>
      <c r="V782" s="198"/>
      <c r="W782" s="199">
        <f t="shared" si="952"/>
        <v>0</v>
      </c>
      <c r="X782" s="198"/>
      <c r="Y782" s="198"/>
      <c r="AA782" s="292">
        <f t="shared" si="931"/>
        <v>0</v>
      </c>
    </row>
    <row r="783" spans="1:27" s="200" customFormat="1" hidden="1" x14ac:dyDescent="0.25">
      <c r="A783" s="195"/>
      <c r="B783" s="196" t="s">
        <v>29</v>
      </c>
      <c r="C783" s="197" t="s">
        <v>30</v>
      </c>
      <c r="D783" s="198"/>
      <c r="E783" s="198"/>
      <c r="F783" s="199">
        <f t="shared" si="968"/>
        <v>0</v>
      </c>
      <c r="G783" s="199"/>
      <c r="H783" s="198"/>
      <c r="I783" s="198"/>
      <c r="J783" s="199">
        <f t="shared" si="946"/>
        <v>0</v>
      </c>
      <c r="K783" s="198"/>
      <c r="L783" s="198"/>
      <c r="M783" s="198"/>
      <c r="N783" s="198"/>
      <c r="O783" s="198"/>
      <c r="P783" s="198"/>
      <c r="Q783" s="198"/>
      <c r="R783" s="198"/>
      <c r="S783" s="198"/>
      <c r="T783" s="199">
        <f t="shared" si="956"/>
        <v>0</v>
      </c>
      <c r="U783" s="199">
        <f t="shared" si="957"/>
        <v>0</v>
      </c>
      <c r="V783" s="198"/>
      <c r="W783" s="199">
        <f t="shared" si="952"/>
        <v>0</v>
      </c>
      <c r="X783" s="198"/>
      <c r="Y783" s="198"/>
      <c r="AA783" s="292">
        <f t="shared" si="931"/>
        <v>0</v>
      </c>
    </row>
    <row r="784" spans="1:27" s="200" customFormat="1" hidden="1" x14ac:dyDescent="0.25">
      <c r="A784" s="195"/>
      <c r="B784" s="196" t="s">
        <v>31</v>
      </c>
      <c r="C784" s="197" t="s">
        <v>32</v>
      </c>
      <c r="D784" s="198"/>
      <c r="E784" s="198"/>
      <c r="F784" s="199">
        <f t="shared" si="968"/>
        <v>0</v>
      </c>
      <c r="G784" s="199"/>
      <c r="H784" s="198"/>
      <c r="I784" s="198"/>
      <c r="J784" s="199">
        <f t="shared" si="946"/>
        <v>0</v>
      </c>
      <c r="K784" s="198"/>
      <c r="L784" s="198"/>
      <c r="M784" s="198"/>
      <c r="N784" s="198"/>
      <c r="O784" s="198"/>
      <c r="P784" s="198"/>
      <c r="Q784" s="198"/>
      <c r="R784" s="198"/>
      <c r="S784" s="198"/>
      <c r="T784" s="199">
        <f t="shared" si="956"/>
        <v>0</v>
      </c>
      <c r="U784" s="199">
        <f t="shared" si="957"/>
        <v>0</v>
      </c>
      <c r="V784" s="198"/>
      <c r="W784" s="199">
        <f t="shared" si="952"/>
        <v>0</v>
      </c>
      <c r="X784" s="198"/>
      <c r="Y784" s="198"/>
      <c r="AA784" s="292">
        <f t="shared" si="931"/>
        <v>0</v>
      </c>
    </row>
    <row r="785" spans="1:27" s="200" customFormat="1" hidden="1" x14ac:dyDescent="0.25">
      <c r="A785" s="195"/>
      <c r="B785" s="202" t="s">
        <v>33</v>
      </c>
      <c r="C785" s="197" t="s">
        <v>34</v>
      </c>
      <c r="D785" s="198"/>
      <c r="E785" s="198"/>
      <c r="F785" s="199">
        <f t="shared" si="968"/>
        <v>0</v>
      </c>
      <c r="G785" s="199"/>
      <c r="H785" s="198"/>
      <c r="I785" s="198"/>
      <c r="J785" s="199">
        <f t="shared" si="946"/>
        <v>0</v>
      </c>
      <c r="K785" s="198"/>
      <c r="L785" s="198"/>
      <c r="M785" s="198"/>
      <c r="N785" s="198"/>
      <c r="O785" s="198"/>
      <c r="P785" s="198"/>
      <c r="Q785" s="198"/>
      <c r="R785" s="198"/>
      <c r="S785" s="198"/>
      <c r="T785" s="199">
        <f t="shared" si="956"/>
        <v>0</v>
      </c>
      <c r="U785" s="199">
        <f t="shared" si="957"/>
        <v>0</v>
      </c>
      <c r="V785" s="198"/>
      <c r="W785" s="199">
        <f t="shared" si="952"/>
        <v>0</v>
      </c>
      <c r="X785" s="198"/>
      <c r="Y785" s="198"/>
      <c r="AA785" s="292">
        <f t="shared" si="931"/>
        <v>0</v>
      </c>
    </row>
    <row r="786" spans="1:27" s="190" customFormat="1" hidden="1" x14ac:dyDescent="0.25">
      <c r="A786" s="187"/>
      <c r="B786" s="187">
        <v>323</v>
      </c>
      <c r="C786" s="188"/>
      <c r="D786" s="189">
        <f t="shared" ref="D786:E786" si="986">SUM(D787+D788+D789+D790+D791+D792+D793+D794+D795)</f>
        <v>0</v>
      </c>
      <c r="E786" s="189">
        <f t="shared" si="986"/>
        <v>0</v>
      </c>
      <c r="F786" s="199">
        <f t="shared" si="968"/>
        <v>0</v>
      </c>
      <c r="G786" s="189"/>
      <c r="H786" s="189">
        <f t="shared" ref="H786:I786" si="987">SUM(H787+H788+H789+H790+H791+H792+H793+H794+H795)</f>
        <v>0</v>
      </c>
      <c r="I786" s="189">
        <f t="shared" si="987"/>
        <v>0</v>
      </c>
      <c r="J786" s="199">
        <f t="shared" si="946"/>
        <v>0</v>
      </c>
      <c r="K786" s="189">
        <f t="shared" ref="K786:S786" si="988">SUM(K787+K788+K789+K790+K791+K792+K793+K794+K795)</f>
        <v>0</v>
      </c>
      <c r="L786" s="189">
        <f t="shared" si="988"/>
        <v>0</v>
      </c>
      <c r="M786" s="189">
        <f t="shared" si="988"/>
        <v>0</v>
      </c>
      <c r="N786" s="189">
        <f t="shared" si="988"/>
        <v>0</v>
      </c>
      <c r="O786" s="189">
        <f t="shared" si="988"/>
        <v>0</v>
      </c>
      <c r="P786" s="189">
        <f t="shared" si="988"/>
        <v>0</v>
      </c>
      <c r="Q786" s="189">
        <f t="shared" si="988"/>
        <v>0</v>
      </c>
      <c r="R786" s="189">
        <f t="shared" si="988"/>
        <v>0</v>
      </c>
      <c r="S786" s="189">
        <f t="shared" si="988"/>
        <v>0</v>
      </c>
      <c r="T786" s="199">
        <f t="shared" si="956"/>
        <v>0</v>
      </c>
      <c r="U786" s="199">
        <f t="shared" si="957"/>
        <v>0</v>
      </c>
      <c r="V786" s="189">
        <f t="shared" ref="V786" si="989">SUM(V787+V788+V789+V790+V791+V792+V793+V794+V795)</f>
        <v>0</v>
      </c>
      <c r="W786" s="199">
        <f t="shared" si="952"/>
        <v>0</v>
      </c>
      <c r="X786" s="189"/>
      <c r="Y786" s="189"/>
      <c r="AA786" s="292">
        <f t="shared" si="931"/>
        <v>0</v>
      </c>
    </row>
    <row r="787" spans="1:27" s="200" customFormat="1" hidden="1" x14ac:dyDescent="0.25">
      <c r="A787" s="195"/>
      <c r="B787" s="196" t="s">
        <v>35</v>
      </c>
      <c r="C787" s="197" t="s">
        <v>36</v>
      </c>
      <c r="D787" s="198"/>
      <c r="E787" s="198"/>
      <c r="F787" s="199">
        <f t="shared" si="968"/>
        <v>0</v>
      </c>
      <c r="G787" s="199"/>
      <c r="H787" s="198"/>
      <c r="I787" s="198"/>
      <c r="J787" s="199">
        <f t="shared" si="946"/>
        <v>0</v>
      </c>
      <c r="K787" s="198"/>
      <c r="L787" s="198"/>
      <c r="M787" s="198"/>
      <c r="N787" s="198"/>
      <c r="O787" s="198"/>
      <c r="P787" s="198"/>
      <c r="Q787" s="198"/>
      <c r="R787" s="198"/>
      <c r="S787" s="198"/>
      <c r="T787" s="199">
        <f t="shared" si="956"/>
        <v>0</v>
      </c>
      <c r="U787" s="199">
        <f t="shared" si="957"/>
        <v>0</v>
      </c>
      <c r="V787" s="198"/>
      <c r="W787" s="199">
        <f t="shared" si="952"/>
        <v>0</v>
      </c>
      <c r="X787" s="198"/>
      <c r="Y787" s="198"/>
      <c r="AA787" s="292">
        <f t="shared" si="931"/>
        <v>0</v>
      </c>
    </row>
    <row r="788" spans="1:27" s="200" customFormat="1" hidden="1" x14ac:dyDescent="0.25">
      <c r="A788" s="195"/>
      <c r="B788" s="196" t="s">
        <v>37</v>
      </c>
      <c r="C788" s="197" t="s">
        <v>38</v>
      </c>
      <c r="D788" s="198"/>
      <c r="E788" s="198"/>
      <c r="F788" s="199">
        <f t="shared" si="968"/>
        <v>0</v>
      </c>
      <c r="G788" s="199"/>
      <c r="H788" s="198"/>
      <c r="I788" s="198"/>
      <c r="J788" s="199">
        <f t="shared" si="946"/>
        <v>0</v>
      </c>
      <c r="K788" s="198"/>
      <c r="L788" s="198"/>
      <c r="M788" s="198"/>
      <c r="N788" s="198"/>
      <c r="O788" s="198"/>
      <c r="P788" s="198"/>
      <c r="Q788" s="198"/>
      <c r="R788" s="198"/>
      <c r="S788" s="198"/>
      <c r="T788" s="199">
        <f t="shared" si="956"/>
        <v>0</v>
      </c>
      <c r="U788" s="199">
        <f t="shared" si="957"/>
        <v>0</v>
      </c>
      <c r="V788" s="198"/>
      <c r="W788" s="199">
        <f t="shared" si="952"/>
        <v>0</v>
      </c>
      <c r="X788" s="198"/>
      <c r="Y788" s="198"/>
      <c r="AA788" s="292">
        <f t="shared" si="931"/>
        <v>0</v>
      </c>
    </row>
    <row r="789" spans="1:27" s="200" customFormat="1" hidden="1" x14ac:dyDescent="0.25">
      <c r="A789" s="195"/>
      <c r="B789" s="196" t="s">
        <v>39</v>
      </c>
      <c r="C789" s="197" t="s">
        <v>40</v>
      </c>
      <c r="D789" s="198"/>
      <c r="E789" s="198"/>
      <c r="F789" s="199">
        <f t="shared" si="968"/>
        <v>0</v>
      </c>
      <c r="G789" s="199"/>
      <c r="H789" s="198"/>
      <c r="I789" s="198"/>
      <c r="J789" s="199">
        <f t="shared" si="946"/>
        <v>0</v>
      </c>
      <c r="K789" s="198"/>
      <c r="L789" s="198"/>
      <c r="M789" s="198"/>
      <c r="N789" s="198"/>
      <c r="O789" s="198"/>
      <c r="P789" s="198"/>
      <c r="Q789" s="198"/>
      <c r="R789" s="198"/>
      <c r="S789" s="198"/>
      <c r="T789" s="199">
        <f t="shared" si="956"/>
        <v>0</v>
      </c>
      <c r="U789" s="199">
        <f t="shared" si="957"/>
        <v>0</v>
      </c>
      <c r="V789" s="198"/>
      <c r="W789" s="199">
        <f t="shared" si="952"/>
        <v>0</v>
      </c>
      <c r="X789" s="198"/>
      <c r="Y789" s="198"/>
      <c r="AA789" s="292">
        <f t="shared" si="931"/>
        <v>0</v>
      </c>
    </row>
    <row r="790" spans="1:27" s="200" customFormat="1" hidden="1" x14ac:dyDescent="0.25">
      <c r="A790" s="195"/>
      <c r="B790" s="196" t="s">
        <v>41</v>
      </c>
      <c r="C790" s="197" t="s">
        <v>42</v>
      </c>
      <c r="D790" s="198"/>
      <c r="E790" s="198"/>
      <c r="F790" s="199">
        <f t="shared" si="968"/>
        <v>0</v>
      </c>
      <c r="G790" s="199"/>
      <c r="H790" s="198"/>
      <c r="I790" s="198"/>
      <c r="J790" s="199">
        <f t="shared" si="946"/>
        <v>0</v>
      </c>
      <c r="K790" s="198"/>
      <c r="L790" s="198"/>
      <c r="M790" s="198"/>
      <c r="N790" s="198"/>
      <c r="O790" s="198"/>
      <c r="P790" s="198"/>
      <c r="Q790" s="198"/>
      <c r="R790" s="198"/>
      <c r="S790" s="198"/>
      <c r="T790" s="199">
        <f t="shared" si="956"/>
        <v>0</v>
      </c>
      <c r="U790" s="199">
        <f t="shared" si="957"/>
        <v>0</v>
      </c>
      <c r="V790" s="198"/>
      <c r="W790" s="199">
        <f t="shared" si="952"/>
        <v>0</v>
      </c>
      <c r="X790" s="198"/>
      <c r="Y790" s="198"/>
      <c r="AA790" s="292">
        <f t="shared" si="931"/>
        <v>0</v>
      </c>
    </row>
    <row r="791" spans="1:27" s="200" customFormat="1" hidden="1" x14ac:dyDescent="0.25">
      <c r="A791" s="195"/>
      <c r="B791" s="196" t="s">
        <v>43</v>
      </c>
      <c r="C791" s="197" t="s">
        <v>44</v>
      </c>
      <c r="D791" s="198"/>
      <c r="E791" s="198"/>
      <c r="F791" s="199">
        <f t="shared" si="968"/>
        <v>0</v>
      </c>
      <c r="G791" s="199"/>
      <c r="H791" s="198"/>
      <c r="I791" s="198"/>
      <c r="J791" s="199">
        <f t="shared" si="946"/>
        <v>0</v>
      </c>
      <c r="K791" s="198"/>
      <c r="L791" s="198"/>
      <c r="M791" s="198"/>
      <c r="N791" s="198"/>
      <c r="O791" s="198"/>
      <c r="P791" s="198"/>
      <c r="Q791" s="198"/>
      <c r="R791" s="198"/>
      <c r="S791" s="198"/>
      <c r="T791" s="199">
        <f t="shared" si="956"/>
        <v>0</v>
      </c>
      <c r="U791" s="199">
        <f t="shared" si="957"/>
        <v>0</v>
      </c>
      <c r="V791" s="198"/>
      <c r="W791" s="199">
        <f t="shared" si="952"/>
        <v>0</v>
      </c>
      <c r="X791" s="198"/>
      <c r="Y791" s="198"/>
      <c r="AA791" s="292">
        <f t="shared" si="931"/>
        <v>0</v>
      </c>
    </row>
    <row r="792" spans="1:27" s="200" customFormat="1" hidden="1" x14ac:dyDescent="0.25">
      <c r="A792" s="195"/>
      <c r="B792" s="196" t="s">
        <v>45</v>
      </c>
      <c r="C792" s="197" t="s">
        <v>46</v>
      </c>
      <c r="D792" s="198"/>
      <c r="E792" s="198"/>
      <c r="F792" s="199">
        <f t="shared" si="968"/>
        <v>0</v>
      </c>
      <c r="G792" s="199"/>
      <c r="H792" s="198"/>
      <c r="I792" s="198"/>
      <c r="J792" s="199">
        <f t="shared" si="946"/>
        <v>0</v>
      </c>
      <c r="K792" s="198"/>
      <c r="L792" s="198"/>
      <c r="M792" s="198"/>
      <c r="N792" s="198"/>
      <c r="O792" s="198"/>
      <c r="P792" s="198"/>
      <c r="Q792" s="198"/>
      <c r="R792" s="198"/>
      <c r="S792" s="198"/>
      <c r="T792" s="199">
        <f t="shared" si="956"/>
        <v>0</v>
      </c>
      <c r="U792" s="199">
        <f t="shared" si="957"/>
        <v>0</v>
      </c>
      <c r="V792" s="198"/>
      <c r="W792" s="199">
        <f t="shared" si="952"/>
        <v>0</v>
      </c>
      <c r="X792" s="198"/>
      <c r="Y792" s="198"/>
      <c r="AA792" s="292">
        <f t="shared" si="931"/>
        <v>0</v>
      </c>
    </row>
    <row r="793" spans="1:27" s="200" customFormat="1" hidden="1" x14ac:dyDescent="0.25">
      <c r="A793" s="195"/>
      <c r="B793" s="196" t="s">
        <v>47</v>
      </c>
      <c r="C793" s="197" t="s">
        <v>48</v>
      </c>
      <c r="D793" s="198"/>
      <c r="E793" s="198"/>
      <c r="F793" s="199">
        <f t="shared" si="968"/>
        <v>0</v>
      </c>
      <c r="G793" s="199"/>
      <c r="H793" s="198"/>
      <c r="I793" s="198"/>
      <c r="J793" s="199">
        <f t="shared" si="946"/>
        <v>0</v>
      </c>
      <c r="K793" s="198"/>
      <c r="L793" s="198"/>
      <c r="M793" s="198"/>
      <c r="N793" s="198"/>
      <c r="O793" s="198"/>
      <c r="P793" s="198"/>
      <c r="Q793" s="198"/>
      <c r="R793" s="198"/>
      <c r="S793" s="198"/>
      <c r="T793" s="199">
        <f t="shared" si="956"/>
        <v>0</v>
      </c>
      <c r="U793" s="199">
        <f t="shared" si="957"/>
        <v>0</v>
      </c>
      <c r="V793" s="198"/>
      <c r="W793" s="199">
        <f t="shared" si="952"/>
        <v>0</v>
      </c>
      <c r="X793" s="198"/>
      <c r="Y793" s="198"/>
      <c r="AA793" s="292">
        <f t="shared" si="931"/>
        <v>0</v>
      </c>
    </row>
    <row r="794" spans="1:27" s="200" customFormat="1" hidden="1" x14ac:dyDescent="0.25">
      <c r="A794" s="195"/>
      <c r="B794" s="196" t="s">
        <v>49</v>
      </c>
      <c r="C794" s="197" t="s">
        <v>50</v>
      </c>
      <c r="D794" s="198"/>
      <c r="E794" s="198"/>
      <c r="F794" s="199">
        <f t="shared" si="968"/>
        <v>0</v>
      </c>
      <c r="G794" s="199"/>
      <c r="H794" s="198"/>
      <c r="I794" s="198"/>
      <c r="J794" s="199">
        <f t="shared" si="946"/>
        <v>0</v>
      </c>
      <c r="K794" s="198"/>
      <c r="L794" s="198"/>
      <c r="M794" s="198"/>
      <c r="N794" s="198"/>
      <c r="O794" s="198"/>
      <c r="P794" s="198"/>
      <c r="Q794" s="198"/>
      <c r="R794" s="198"/>
      <c r="S794" s="198"/>
      <c r="T794" s="199">
        <f t="shared" si="956"/>
        <v>0</v>
      </c>
      <c r="U794" s="199">
        <f t="shared" si="957"/>
        <v>0</v>
      </c>
      <c r="V794" s="198"/>
      <c r="W794" s="199">
        <f t="shared" si="952"/>
        <v>0</v>
      </c>
      <c r="X794" s="198"/>
      <c r="Y794" s="198"/>
      <c r="AA794" s="292">
        <f t="shared" si="931"/>
        <v>0</v>
      </c>
    </row>
    <row r="795" spans="1:27" s="200" customFormat="1" hidden="1" x14ac:dyDescent="0.25">
      <c r="A795" s="195"/>
      <c r="B795" s="196" t="s">
        <v>51</v>
      </c>
      <c r="C795" s="197" t="s">
        <v>52</v>
      </c>
      <c r="D795" s="198"/>
      <c r="E795" s="198"/>
      <c r="F795" s="199">
        <f t="shared" si="968"/>
        <v>0</v>
      </c>
      <c r="G795" s="199"/>
      <c r="H795" s="198"/>
      <c r="I795" s="198"/>
      <c r="J795" s="199">
        <f t="shared" si="946"/>
        <v>0</v>
      </c>
      <c r="K795" s="198"/>
      <c r="L795" s="198"/>
      <c r="M795" s="198"/>
      <c r="N795" s="198"/>
      <c r="O795" s="198"/>
      <c r="P795" s="198"/>
      <c r="Q795" s="198"/>
      <c r="R795" s="198"/>
      <c r="S795" s="198"/>
      <c r="T795" s="199">
        <f t="shared" si="956"/>
        <v>0</v>
      </c>
      <c r="U795" s="199">
        <f t="shared" si="957"/>
        <v>0</v>
      </c>
      <c r="V795" s="198"/>
      <c r="W795" s="199">
        <f t="shared" si="952"/>
        <v>0</v>
      </c>
      <c r="X795" s="198"/>
      <c r="Y795" s="198"/>
      <c r="AA795" s="292">
        <f t="shared" si="931"/>
        <v>0</v>
      </c>
    </row>
    <row r="796" spans="1:27" s="190" customFormat="1" hidden="1" x14ac:dyDescent="0.25">
      <c r="A796" s="187"/>
      <c r="B796" s="187">
        <v>324</v>
      </c>
      <c r="C796" s="188"/>
      <c r="D796" s="189">
        <f>SUM(D797)</f>
        <v>0</v>
      </c>
      <c r="E796" s="189">
        <f t="shared" ref="E796:V796" si="990">SUM(E797)</f>
        <v>0</v>
      </c>
      <c r="F796" s="199">
        <f t="shared" si="968"/>
        <v>0</v>
      </c>
      <c r="G796" s="189"/>
      <c r="H796" s="189">
        <f t="shared" si="990"/>
        <v>0</v>
      </c>
      <c r="I796" s="189">
        <f t="shared" si="990"/>
        <v>0</v>
      </c>
      <c r="J796" s="199">
        <f t="shared" si="946"/>
        <v>0</v>
      </c>
      <c r="K796" s="189">
        <f t="shared" si="990"/>
        <v>0</v>
      </c>
      <c r="L796" s="189">
        <f t="shared" si="990"/>
        <v>0</v>
      </c>
      <c r="M796" s="189">
        <f t="shared" si="990"/>
        <v>0</v>
      </c>
      <c r="N796" s="189">
        <f t="shared" si="990"/>
        <v>0</v>
      </c>
      <c r="O796" s="189">
        <f t="shared" si="990"/>
        <v>0</v>
      </c>
      <c r="P796" s="189">
        <f t="shared" si="990"/>
        <v>0</v>
      </c>
      <c r="Q796" s="189">
        <f t="shared" si="990"/>
        <v>0</v>
      </c>
      <c r="R796" s="189">
        <f t="shared" si="990"/>
        <v>0</v>
      </c>
      <c r="S796" s="189">
        <f t="shared" si="990"/>
        <v>0</v>
      </c>
      <c r="T796" s="199">
        <f t="shared" si="956"/>
        <v>0</v>
      </c>
      <c r="U796" s="199">
        <f t="shared" si="957"/>
        <v>0</v>
      </c>
      <c r="V796" s="189">
        <f t="shared" si="990"/>
        <v>0</v>
      </c>
      <c r="W796" s="199">
        <f t="shared" si="952"/>
        <v>0</v>
      </c>
      <c r="X796" s="189"/>
      <c r="Y796" s="189"/>
      <c r="AA796" s="292">
        <f t="shared" si="931"/>
        <v>0</v>
      </c>
    </row>
    <row r="797" spans="1:27" s="200" customFormat="1" hidden="1" x14ac:dyDescent="0.25">
      <c r="A797" s="195"/>
      <c r="B797" s="201" t="s">
        <v>54</v>
      </c>
      <c r="C797" s="197" t="s">
        <v>53</v>
      </c>
      <c r="D797" s="198"/>
      <c r="E797" s="198"/>
      <c r="F797" s="199">
        <f t="shared" si="968"/>
        <v>0</v>
      </c>
      <c r="G797" s="199"/>
      <c r="H797" s="198"/>
      <c r="I797" s="198"/>
      <c r="J797" s="199">
        <f t="shared" si="946"/>
        <v>0</v>
      </c>
      <c r="K797" s="198"/>
      <c r="L797" s="198"/>
      <c r="M797" s="198"/>
      <c r="N797" s="198"/>
      <c r="O797" s="198"/>
      <c r="P797" s="198"/>
      <c r="Q797" s="198"/>
      <c r="R797" s="198"/>
      <c r="S797" s="198"/>
      <c r="T797" s="199">
        <f t="shared" si="956"/>
        <v>0</v>
      </c>
      <c r="U797" s="199">
        <f t="shared" si="957"/>
        <v>0</v>
      </c>
      <c r="V797" s="198"/>
      <c r="W797" s="199">
        <f t="shared" si="952"/>
        <v>0</v>
      </c>
      <c r="X797" s="198"/>
      <c r="Y797" s="198"/>
      <c r="AA797" s="292">
        <f t="shared" si="931"/>
        <v>0</v>
      </c>
    </row>
    <row r="798" spans="1:27" s="190" customFormat="1" hidden="1" x14ac:dyDescent="0.25">
      <c r="A798" s="187"/>
      <c r="B798" s="193" t="s">
        <v>543</v>
      </c>
      <c r="C798" s="188"/>
      <c r="D798" s="189">
        <f t="shared" ref="D798:E798" si="991">SUM(D799+D800+D801+D802+D803+D804+D805)</f>
        <v>0</v>
      </c>
      <c r="E798" s="189">
        <f t="shared" si="991"/>
        <v>0</v>
      </c>
      <c r="F798" s="199">
        <f t="shared" si="968"/>
        <v>0</v>
      </c>
      <c r="G798" s="189"/>
      <c r="H798" s="189">
        <f t="shared" ref="H798:I798" si="992">SUM(H799+H800+H801+H802+H803+H804+H805)</f>
        <v>0</v>
      </c>
      <c r="I798" s="189">
        <f t="shared" si="992"/>
        <v>0</v>
      </c>
      <c r="J798" s="199">
        <f t="shared" si="946"/>
        <v>0</v>
      </c>
      <c r="K798" s="189">
        <f t="shared" ref="K798:S798" si="993">SUM(K799+K800+K801+K802+K803+K804+K805)</f>
        <v>0</v>
      </c>
      <c r="L798" s="189">
        <f t="shared" si="993"/>
        <v>0</v>
      </c>
      <c r="M798" s="189">
        <f t="shared" si="993"/>
        <v>0</v>
      </c>
      <c r="N798" s="189">
        <f t="shared" si="993"/>
        <v>0</v>
      </c>
      <c r="O798" s="189">
        <f t="shared" si="993"/>
        <v>0</v>
      </c>
      <c r="P798" s="189">
        <f t="shared" si="993"/>
        <v>0</v>
      </c>
      <c r="Q798" s="189">
        <f t="shared" si="993"/>
        <v>0</v>
      </c>
      <c r="R798" s="189">
        <f t="shared" si="993"/>
        <v>0</v>
      </c>
      <c r="S798" s="189">
        <f t="shared" si="993"/>
        <v>0</v>
      </c>
      <c r="T798" s="199">
        <f t="shared" si="956"/>
        <v>0</v>
      </c>
      <c r="U798" s="199">
        <f t="shared" si="957"/>
        <v>0</v>
      </c>
      <c r="V798" s="189">
        <f t="shared" ref="V798" si="994">SUM(V799+V800+V801+V802+V803+V804+V805)</f>
        <v>0</v>
      </c>
      <c r="W798" s="199">
        <f t="shared" si="952"/>
        <v>0</v>
      </c>
      <c r="X798" s="189"/>
      <c r="Y798" s="189"/>
      <c r="AA798" s="292">
        <f t="shared" si="931"/>
        <v>0</v>
      </c>
    </row>
    <row r="799" spans="1:27" s="200" customFormat="1" ht="12.75" hidden="1" customHeight="1" x14ac:dyDescent="0.25">
      <c r="A799" s="195"/>
      <c r="B799" s="196" t="s">
        <v>56</v>
      </c>
      <c r="C799" s="197" t="s">
        <v>57</v>
      </c>
      <c r="D799" s="198"/>
      <c r="E799" s="198"/>
      <c r="F799" s="199">
        <f t="shared" si="968"/>
        <v>0</v>
      </c>
      <c r="G799" s="199"/>
      <c r="H799" s="198"/>
      <c r="I799" s="198"/>
      <c r="J799" s="199">
        <f t="shared" si="946"/>
        <v>0</v>
      </c>
      <c r="K799" s="198"/>
      <c r="L799" s="198"/>
      <c r="M799" s="198"/>
      <c r="N799" s="198"/>
      <c r="O799" s="198"/>
      <c r="P799" s="198"/>
      <c r="Q799" s="198"/>
      <c r="R799" s="198"/>
      <c r="S799" s="198"/>
      <c r="T799" s="199">
        <f t="shared" si="956"/>
        <v>0</v>
      </c>
      <c r="U799" s="199">
        <f t="shared" si="957"/>
        <v>0</v>
      </c>
      <c r="V799" s="198"/>
      <c r="W799" s="199">
        <f t="shared" si="952"/>
        <v>0</v>
      </c>
      <c r="X799" s="198"/>
      <c r="Y799" s="198"/>
      <c r="AA799" s="292">
        <f t="shared" si="931"/>
        <v>0</v>
      </c>
    </row>
    <row r="800" spans="1:27" s="200" customFormat="1" hidden="1" x14ac:dyDescent="0.25">
      <c r="A800" s="195"/>
      <c r="B800" s="196" t="s">
        <v>58</v>
      </c>
      <c r="C800" s="197" t="s">
        <v>59</v>
      </c>
      <c r="D800" s="198"/>
      <c r="E800" s="198"/>
      <c r="F800" s="199">
        <f t="shared" si="968"/>
        <v>0</v>
      </c>
      <c r="G800" s="199"/>
      <c r="H800" s="198"/>
      <c r="I800" s="198"/>
      <c r="J800" s="199">
        <f t="shared" si="946"/>
        <v>0</v>
      </c>
      <c r="K800" s="198"/>
      <c r="L800" s="198"/>
      <c r="M800" s="198"/>
      <c r="N800" s="198"/>
      <c r="O800" s="198"/>
      <c r="P800" s="198"/>
      <c r="Q800" s="198"/>
      <c r="R800" s="198"/>
      <c r="S800" s="198"/>
      <c r="T800" s="199">
        <f t="shared" si="956"/>
        <v>0</v>
      </c>
      <c r="U800" s="199">
        <f t="shared" si="957"/>
        <v>0</v>
      </c>
      <c r="V800" s="198"/>
      <c r="W800" s="199">
        <f t="shared" si="952"/>
        <v>0</v>
      </c>
      <c r="X800" s="198"/>
      <c r="Y800" s="198"/>
      <c r="AA800" s="292">
        <f t="shared" si="931"/>
        <v>0</v>
      </c>
    </row>
    <row r="801" spans="1:27" s="200" customFormat="1" hidden="1" x14ac:dyDescent="0.25">
      <c r="A801" s="195"/>
      <c r="B801" s="196" t="s">
        <v>60</v>
      </c>
      <c r="C801" s="197" t="s">
        <v>61</v>
      </c>
      <c r="D801" s="198"/>
      <c r="E801" s="198"/>
      <c r="F801" s="199">
        <f t="shared" si="968"/>
        <v>0</v>
      </c>
      <c r="G801" s="199"/>
      <c r="H801" s="198"/>
      <c r="I801" s="198"/>
      <c r="J801" s="199">
        <f t="shared" si="946"/>
        <v>0</v>
      </c>
      <c r="K801" s="198"/>
      <c r="L801" s="198"/>
      <c r="M801" s="198"/>
      <c r="N801" s="198"/>
      <c r="O801" s="198"/>
      <c r="P801" s="198"/>
      <c r="Q801" s="198"/>
      <c r="R801" s="198"/>
      <c r="S801" s="198"/>
      <c r="T801" s="199">
        <f t="shared" si="956"/>
        <v>0</v>
      </c>
      <c r="U801" s="199">
        <f t="shared" si="957"/>
        <v>0</v>
      </c>
      <c r="V801" s="198"/>
      <c r="W801" s="199">
        <f t="shared" si="952"/>
        <v>0</v>
      </c>
      <c r="X801" s="198"/>
      <c r="Y801" s="198"/>
      <c r="AA801" s="292">
        <f t="shared" si="931"/>
        <v>0</v>
      </c>
    </row>
    <row r="802" spans="1:27" s="200" customFormat="1" hidden="1" x14ac:dyDescent="0.25">
      <c r="A802" s="195"/>
      <c r="B802" s="196" t="s">
        <v>62</v>
      </c>
      <c r="C802" s="197" t="s">
        <v>63</v>
      </c>
      <c r="D802" s="198"/>
      <c r="E802" s="198"/>
      <c r="F802" s="199">
        <f t="shared" si="968"/>
        <v>0</v>
      </c>
      <c r="G802" s="199"/>
      <c r="H802" s="198"/>
      <c r="I802" s="198"/>
      <c r="J802" s="199">
        <f t="shared" si="946"/>
        <v>0</v>
      </c>
      <c r="K802" s="198"/>
      <c r="L802" s="198"/>
      <c r="M802" s="198"/>
      <c r="N802" s="198"/>
      <c r="O802" s="198"/>
      <c r="P802" s="198"/>
      <c r="Q802" s="198"/>
      <c r="R802" s="198"/>
      <c r="S802" s="198"/>
      <c r="T802" s="199">
        <f t="shared" si="956"/>
        <v>0</v>
      </c>
      <c r="U802" s="199">
        <f t="shared" si="957"/>
        <v>0</v>
      </c>
      <c r="V802" s="198"/>
      <c r="W802" s="199">
        <f t="shared" si="952"/>
        <v>0</v>
      </c>
      <c r="X802" s="198"/>
      <c r="Y802" s="198"/>
      <c r="AA802" s="292">
        <f t="shared" si="931"/>
        <v>0</v>
      </c>
    </row>
    <row r="803" spans="1:27" s="200" customFormat="1" hidden="1" x14ac:dyDescent="0.25">
      <c r="A803" s="195"/>
      <c r="B803" s="195">
        <v>3295</v>
      </c>
      <c r="C803" s="197" t="s">
        <v>64</v>
      </c>
      <c r="D803" s="198"/>
      <c r="E803" s="198"/>
      <c r="F803" s="199">
        <f t="shared" si="968"/>
        <v>0</v>
      </c>
      <c r="G803" s="199"/>
      <c r="H803" s="198"/>
      <c r="I803" s="198"/>
      <c r="J803" s="199">
        <f t="shared" si="946"/>
        <v>0</v>
      </c>
      <c r="K803" s="198"/>
      <c r="L803" s="198"/>
      <c r="M803" s="198"/>
      <c r="N803" s="198"/>
      <c r="O803" s="198"/>
      <c r="P803" s="198"/>
      <c r="Q803" s="198"/>
      <c r="R803" s="198"/>
      <c r="S803" s="198"/>
      <c r="T803" s="199">
        <f t="shared" si="956"/>
        <v>0</v>
      </c>
      <c r="U803" s="199">
        <f t="shared" si="957"/>
        <v>0</v>
      </c>
      <c r="V803" s="198"/>
      <c r="W803" s="199">
        <f t="shared" si="952"/>
        <v>0</v>
      </c>
      <c r="X803" s="198"/>
      <c r="Y803" s="198"/>
      <c r="AA803" s="292">
        <f t="shared" si="931"/>
        <v>0</v>
      </c>
    </row>
    <row r="804" spans="1:27" s="200" customFormat="1" hidden="1" x14ac:dyDescent="0.25">
      <c r="A804" s="195"/>
      <c r="B804" s="195">
        <v>3296</v>
      </c>
      <c r="C804" s="203" t="s">
        <v>65</v>
      </c>
      <c r="D804" s="198"/>
      <c r="E804" s="198"/>
      <c r="F804" s="199">
        <f t="shared" si="968"/>
        <v>0</v>
      </c>
      <c r="G804" s="199"/>
      <c r="H804" s="198"/>
      <c r="I804" s="198"/>
      <c r="J804" s="199">
        <f t="shared" si="946"/>
        <v>0</v>
      </c>
      <c r="K804" s="198"/>
      <c r="L804" s="198"/>
      <c r="M804" s="198"/>
      <c r="N804" s="198"/>
      <c r="O804" s="198"/>
      <c r="P804" s="198"/>
      <c r="Q804" s="198"/>
      <c r="R804" s="198"/>
      <c r="S804" s="198"/>
      <c r="T804" s="199">
        <f t="shared" si="956"/>
        <v>0</v>
      </c>
      <c r="U804" s="199">
        <f t="shared" si="957"/>
        <v>0</v>
      </c>
      <c r="V804" s="198"/>
      <c r="W804" s="199">
        <f t="shared" si="952"/>
        <v>0</v>
      </c>
      <c r="X804" s="198"/>
      <c r="Y804" s="198"/>
      <c r="AA804" s="292">
        <f t="shared" si="931"/>
        <v>0</v>
      </c>
    </row>
    <row r="805" spans="1:27" s="200" customFormat="1" hidden="1" x14ac:dyDescent="0.25">
      <c r="A805" s="195"/>
      <c r="B805" s="196" t="s">
        <v>66</v>
      </c>
      <c r="C805" s="197" t="s">
        <v>55</v>
      </c>
      <c r="D805" s="198"/>
      <c r="E805" s="198"/>
      <c r="F805" s="199">
        <f t="shared" si="968"/>
        <v>0</v>
      </c>
      <c r="G805" s="199"/>
      <c r="H805" s="198"/>
      <c r="I805" s="198"/>
      <c r="J805" s="199">
        <f t="shared" si="946"/>
        <v>0</v>
      </c>
      <c r="K805" s="198"/>
      <c r="L805" s="198"/>
      <c r="M805" s="198"/>
      <c r="N805" s="198"/>
      <c r="O805" s="198"/>
      <c r="P805" s="198"/>
      <c r="Q805" s="198"/>
      <c r="R805" s="198"/>
      <c r="S805" s="198"/>
      <c r="T805" s="199">
        <f t="shared" si="956"/>
        <v>0</v>
      </c>
      <c r="U805" s="199">
        <f t="shared" si="957"/>
        <v>0</v>
      </c>
      <c r="V805" s="198"/>
      <c r="W805" s="199">
        <f t="shared" si="952"/>
        <v>0</v>
      </c>
      <c r="X805" s="198"/>
      <c r="Y805" s="198"/>
      <c r="AA805" s="292">
        <f t="shared" si="931"/>
        <v>0</v>
      </c>
    </row>
    <row r="806" spans="1:27" s="190" customFormat="1" hidden="1" x14ac:dyDescent="0.25">
      <c r="A806" s="6"/>
      <c r="B806" s="187">
        <v>34</v>
      </c>
      <c r="C806" s="188" t="s">
        <v>67</v>
      </c>
      <c r="D806" s="189">
        <f t="shared" ref="D806:E806" si="995">SUM(D807+D812)</f>
        <v>0</v>
      </c>
      <c r="E806" s="189">
        <f t="shared" si="995"/>
        <v>0</v>
      </c>
      <c r="F806" s="199">
        <f t="shared" si="968"/>
        <v>0</v>
      </c>
      <c r="G806" s="189"/>
      <c r="H806" s="189">
        <f t="shared" ref="H806:I806" si="996">SUM(H807+H812)</f>
        <v>0</v>
      </c>
      <c r="I806" s="189">
        <f t="shared" si="996"/>
        <v>0</v>
      </c>
      <c r="J806" s="199">
        <f t="shared" si="946"/>
        <v>0</v>
      </c>
      <c r="K806" s="189">
        <f t="shared" ref="K806:S806" si="997">SUM(K807+K812)</f>
        <v>0</v>
      </c>
      <c r="L806" s="189">
        <f t="shared" si="997"/>
        <v>0</v>
      </c>
      <c r="M806" s="189">
        <f t="shared" si="997"/>
        <v>0</v>
      </c>
      <c r="N806" s="189">
        <f t="shared" si="997"/>
        <v>0</v>
      </c>
      <c r="O806" s="189">
        <f t="shared" si="997"/>
        <v>0</v>
      </c>
      <c r="P806" s="189">
        <f t="shared" si="997"/>
        <v>0</v>
      </c>
      <c r="Q806" s="189">
        <f t="shared" si="997"/>
        <v>0</v>
      </c>
      <c r="R806" s="189">
        <f t="shared" si="997"/>
        <v>0</v>
      </c>
      <c r="S806" s="189">
        <f t="shared" si="997"/>
        <v>0</v>
      </c>
      <c r="T806" s="199">
        <f t="shared" si="956"/>
        <v>0</v>
      </c>
      <c r="U806" s="199">
        <f t="shared" si="957"/>
        <v>0</v>
      </c>
      <c r="V806" s="189">
        <f t="shared" ref="V806" si="998">SUM(V807+V812)</f>
        <v>0</v>
      </c>
      <c r="W806" s="199">
        <f t="shared" si="952"/>
        <v>0</v>
      </c>
      <c r="X806" s="189"/>
      <c r="Y806" s="189"/>
      <c r="AA806" s="292">
        <f t="shared" si="931"/>
        <v>0</v>
      </c>
    </row>
    <row r="807" spans="1:27" s="190" customFormat="1" hidden="1" x14ac:dyDescent="0.25">
      <c r="A807" s="187"/>
      <c r="B807" s="187">
        <v>342</v>
      </c>
      <c r="C807" s="188" t="s">
        <v>68</v>
      </c>
      <c r="D807" s="189">
        <f t="shared" ref="D807:E807" si="999">SUM(D808+D809+D810+D811)</f>
        <v>0</v>
      </c>
      <c r="E807" s="189">
        <f t="shared" si="999"/>
        <v>0</v>
      </c>
      <c r="F807" s="199">
        <f t="shared" si="968"/>
        <v>0</v>
      </c>
      <c r="G807" s="189"/>
      <c r="H807" s="189">
        <f t="shared" ref="H807:I807" si="1000">SUM(H808+H809+H810+H811)</f>
        <v>0</v>
      </c>
      <c r="I807" s="189">
        <f t="shared" si="1000"/>
        <v>0</v>
      </c>
      <c r="J807" s="199">
        <f t="shared" si="946"/>
        <v>0</v>
      </c>
      <c r="K807" s="189">
        <f t="shared" ref="K807:S807" si="1001">SUM(K808+K809+K810+K811)</f>
        <v>0</v>
      </c>
      <c r="L807" s="189">
        <f t="shared" si="1001"/>
        <v>0</v>
      </c>
      <c r="M807" s="189">
        <f t="shared" si="1001"/>
        <v>0</v>
      </c>
      <c r="N807" s="189">
        <f t="shared" si="1001"/>
        <v>0</v>
      </c>
      <c r="O807" s="189">
        <f t="shared" si="1001"/>
        <v>0</v>
      </c>
      <c r="P807" s="189">
        <f t="shared" si="1001"/>
        <v>0</v>
      </c>
      <c r="Q807" s="189">
        <f t="shared" si="1001"/>
        <v>0</v>
      </c>
      <c r="R807" s="189">
        <f t="shared" si="1001"/>
        <v>0</v>
      </c>
      <c r="S807" s="189">
        <f t="shared" si="1001"/>
        <v>0</v>
      </c>
      <c r="T807" s="199">
        <f t="shared" si="956"/>
        <v>0</v>
      </c>
      <c r="U807" s="199">
        <f t="shared" si="957"/>
        <v>0</v>
      </c>
      <c r="V807" s="189">
        <f t="shared" ref="V807" si="1002">SUM(V808+V809+V810+V811)</f>
        <v>0</v>
      </c>
      <c r="W807" s="199">
        <f t="shared" si="952"/>
        <v>0</v>
      </c>
      <c r="X807" s="189"/>
      <c r="Y807" s="189"/>
      <c r="AA807" s="292">
        <f t="shared" ref="AA807:AA861" si="1003">SUM(H807+T807)</f>
        <v>0</v>
      </c>
    </row>
    <row r="808" spans="1:27" s="200" customFormat="1" ht="27.75" hidden="1" customHeight="1" x14ac:dyDescent="0.25">
      <c r="A808" s="195"/>
      <c r="B808" s="196" t="s">
        <v>69</v>
      </c>
      <c r="C808" s="197" t="s">
        <v>70</v>
      </c>
      <c r="D808" s="198"/>
      <c r="E808" s="198"/>
      <c r="F808" s="199">
        <f t="shared" si="968"/>
        <v>0</v>
      </c>
      <c r="G808" s="199"/>
      <c r="H808" s="198"/>
      <c r="I808" s="198"/>
      <c r="J808" s="199">
        <f t="shared" si="946"/>
        <v>0</v>
      </c>
      <c r="K808" s="198"/>
      <c r="L808" s="198"/>
      <c r="M808" s="198"/>
      <c r="N808" s="198"/>
      <c r="O808" s="198"/>
      <c r="P808" s="198"/>
      <c r="Q808" s="198"/>
      <c r="R808" s="198"/>
      <c r="S808" s="198"/>
      <c r="T808" s="199">
        <f t="shared" si="956"/>
        <v>0</v>
      </c>
      <c r="U808" s="199">
        <f t="shared" si="957"/>
        <v>0</v>
      </c>
      <c r="V808" s="198"/>
      <c r="W808" s="199">
        <f t="shared" si="952"/>
        <v>0</v>
      </c>
      <c r="X808" s="198"/>
      <c r="Y808" s="198"/>
      <c r="AA808" s="292">
        <f t="shared" si="1003"/>
        <v>0</v>
      </c>
    </row>
    <row r="809" spans="1:27" s="200" customFormat="1" hidden="1" x14ac:dyDescent="0.25">
      <c r="A809" s="195"/>
      <c r="B809" s="195">
        <v>3426</v>
      </c>
      <c r="C809" s="197" t="s">
        <v>71</v>
      </c>
      <c r="D809" s="198"/>
      <c r="E809" s="198"/>
      <c r="F809" s="199">
        <f t="shared" si="968"/>
        <v>0</v>
      </c>
      <c r="G809" s="199"/>
      <c r="H809" s="198"/>
      <c r="I809" s="198"/>
      <c r="J809" s="199">
        <f t="shared" si="946"/>
        <v>0</v>
      </c>
      <c r="K809" s="198"/>
      <c r="L809" s="198"/>
      <c r="M809" s="198"/>
      <c r="N809" s="198"/>
      <c r="O809" s="198"/>
      <c r="P809" s="198"/>
      <c r="Q809" s="198"/>
      <c r="R809" s="198"/>
      <c r="S809" s="198"/>
      <c r="T809" s="199">
        <f t="shared" si="956"/>
        <v>0</v>
      </c>
      <c r="U809" s="199">
        <f t="shared" si="957"/>
        <v>0</v>
      </c>
      <c r="V809" s="198"/>
      <c r="W809" s="199">
        <f t="shared" si="952"/>
        <v>0</v>
      </c>
      <c r="X809" s="198"/>
      <c r="Y809" s="198"/>
      <c r="AA809" s="292">
        <f t="shared" si="1003"/>
        <v>0</v>
      </c>
    </row>
    <row r="810" spans="1:27" s="200" customFormat="1" hidden="1" x14ac:dyDescent="0.25">
      <c r="A810" s="195"/>
      <c r="B810" s="195">
        <v>3427</v>
      </c>
      <c r="C810" s="197" t="s">
        <v>72</v>
      </c>
      <c r="D810" s="198"/>
      <c r="E810" s="198"/>
      <c r="F810" s="199">
        <f t="shared" si="968"/>
        <v>0</v>
      </c>
      <c r="G810" s="199"/>
      <c r="H810" s="198"/>
      <c r="I810" s="198"/>
      <c r="J810" s="199">
        <f t="shared" si="946"/>
        <v>0</v>
      </c>
      <c r="K810" s="198"/>
      <c r="L810" s="198"/>
      <c r="M810" s="198"/>
      <c r="N810" s="198"/>
      <c r="O810" s="198"/>
      <c r="P810" s="198"/>
      <c r="Q810" s="198"/>
      <c r="R810" s="198"/>
      <c r="S810" s="198"/>
      <c r="T810" s="199">
        <f t="shared" si="956"/>
        <v>0</v>
      </c>
      <c r="U810" s="199">
        <f t="shared" si="957"/>
        <v>0</v>
      </c>
      <c r="V810" s="198"/>
      <c r="W810" s="199">
        <f t="shared" si="952"/>
        <v>0</v>
      </c>
      <c r="X810" s="198"/>
      <c r="Y810" s="198"/>
      <c r="AA810" s="292">
        <f t="shared" si="1003"/>
        <v>0</v>
      </c>
    </row>
    <row r="811" spans="1:27" s="200" customFormat="1" hidden="1" x14ac:dyDescent="0.25">
      <c r="A811" s="195"/>
      <c r="B811" s="195">
        <v>3428</v>
      </c>
      <c r="C811" s="197" t="s">
        <v>73</v>
      </c>
      <c r="D811" s="198"/>
      <c r="E811" s="198"/>
      <c r="F811" s="199">
        <f t="shared" si="968"/>
        <v>0</v>
      </c>
      <c r="G811" s="199"/>
      <c r="H811" s="198"/>
      <c r="I811" s="198"/>
      <c r="J811" s="199">
        <f t="shared" si="946"/>
        <v>0</v>
      </c>
      <c r="K811" s="198"/>
      <c r="L811" s="198"/>
      <c r="M811" s="198"/>
      <c r="N811" s="198"/>
      <c r="O811" s="198"/>
      <c r="P811" s="198"/>
      <c r="Q811" s="198"/>
      <c r="R811" s="198"/>
      <c r="S811" s="198"/>
      <c r="T811" s="199">
        <f t="shared" si="956"/>
        <v>0</v>
      </c>
      <c r="U811" s="199">
        <f t="shared" si="957"/>
        <v>0</v>
      </c>
      <c r="V811" s="198"/>
      <c r="W811" s="199">
        <f t="shared" si="952"/>
        <v>0</v>
      </c>
      <c r="X811" s="198"/>
      <c r="Y811" s="198"/>
      <c r="AA811" s="292">
        <f t="shared" si="1003"/>
        <v>0</v>
      </c>
    </row>
    <row r="812" spans="1:27" s="190" customFormat="1" hidden="1" x14ac:dyDescent="0.25">
      <c r="A812" s="187"/>
      <c r="B812" s="187">
        <v>343</v>
      </c>
      <c r="C812" s="188"/>
      <c r="D812" s="189">
        <f t="shared" ref="D812:E812" si="1004">SUM(D813+D814+D815+D816)</f>
        <v>0</v>
      </c>
      <c r="E812" s="189">
        <f t="shared" si="1004"/>
        <v>0</v>
      </c>
      <c r="F812" s="199">
        <f t="shared" si="968"/>
        <v>0</v>
      </c>
      <c r="G812" s="189"/>
      <c r="H812" s="189">
        <f t="shared" ref="H812:I812" si="1005">SUM(H813+H814+H815+H816)</f>
        <v>0</v>
      </c>
      <c r="I812" s="189">
        <f t="shared" si="1005"/>
        <v>0</v>
      </c>
      <c r="J812" s="199">
        <f t="shared" si="946"/>
        <v>0</v>
      </c>
      <c r="K812" s="189">
        <f t="shared" ref="K812:S812" si="1006">SUM(K813+K814+K815+K816)</f>
        <v>0</v>
      </c>
      <c r="L812" s="189">
        <f t="shared" si="1006"/>
        <v>0</v>
      </c>
      <c r="M812" s="189">
        <f t="shared" si="1006"/>
        <v>0</v>
      </c>
      <c r="N812" s="189">
        <f t="shared" si="1006"/>
        <v>0</v>
      </c>
      <c r="O812" s="189">
        <f t="shared" si="1006"/>
        <v>0</v>
      </c>
      <c r="P812" s="189">
        <f t="shared" si="1006"/>
        <v>0</v>
      </c>
      <c r="Q812" s="189">
        <f t="shared" si="1006"/>
        <v>0</v>
      </c>
      <c r="R812" s="189">
        <f t="shared" si="1006"/>
        <v>0</v>
      </c>
      <c r="S812" s="189">
        <f t="shared" si="1006"/>
        <v>0</v>
      </c>
      <c r="T812" s="199">
        <f t="shared" si="956"/>
        <v>0</v>
      </c>
      <c r="U812" s="199">
        <f t="shared" si="957"/>
        <v>0</v>
      </c>
      <c r="V812" s="189">
        <f t="shared" ref="V812" si="1007">SUM(V813+V814+V815+V816)</f>
        <v>0</v>
      </c>
      <c r="W812" s="199">
        <f t="shared" si="952"/>
        <v>0</v>
      </c>
      <c r="X812" s="189"/>
      <c r="Y812" s="189"/>
      <c r="AA812" s="292">
        <f t="shared" si="1003"/>
        <v>0</v>
      </c>
    </row>
    <row r="813" spans="1:27" s="200" customFormat="1" hidden="1" x14ac:dyDescent="0.25">
      <c r="A813" s="195"/>
      <c r="B813" s="196" t="s">
        <v>74</v>
      </c>
      <c r="C813" s="197" t="s">
        <v>75</v>
      </c>
      <c r="D813" s="198"/>
      <c r="E813" s="198"/>
      <c r="F813" s="199">
        <f t="shared" si="968"/>
        <v>0</v>
      </c>
      <c r="G813" s="199"/>
      <c r="H813" s="198"/>
      <c r="I813" s="198"/>
      <c r="J813" s="199">
        <f t="shared" si="946"/>
        <v>0</v>
      </c>
      <c r="K813" s="198"/>
      <c r="L813" s="198"/>
      <c r="M813" s="198"/>
      <c r="N813" s="198"/>
      <c r="O813" s="198"/>
      <c r="P813" s="198"/>
      <c r="Q813" s="198"/>
      <c r="R813" s="198"/>
      <c r="S813" s="198"/>
      <c r="T813" s="199">
        <f t="shared" si="956"/>
        <v>0</v>
      </c>
      <c r="U813" s="199">
        <f t="shared" si="957"/>
        <v>0</v>
      </c>
      <c r="V813" s="198"/>
      <c r="W813" s="199">
        <f t="shared" si="952"/>
        <v>0</v>
      </c>
      <c r="X813" s="198"/>
      <c r="Y813" s="198"/>
      <c r="AA813" s="292">
        <f t="shared" si="1003"/>
        <v>0</v>
      </c>
    </row>
    <row r="814" spans="1:27" s="200" customFormat="1" hidden="1" x14ac:dyDescent="0.25">
      <c r="A814" s="195"/>
      <c r="B814" s="196" t="s">
        <v>76</v>
      </c>
      <c r="C814" s="197" t="s">
        <v>77</v>
      </c>
      <c r="D814" s="198"/>
      <c r="E814" s="198"/>
      <c r="F814" s="199">
        <f t="shared" si="968"/>
        <v>0</v>
      </c>
      <c r="G814" s="199"/>
      <c r="H814" s="198"/>
      <c r="I814" s="198"/>
      <c r="J814" s="199">
        <f t="shared" si="946"/>
        <v>0</v>
      </c>
      <c r="K814" s="198"/>
      <c r="L814" s="198"/>
      <c r="M814" s="198"/>
      <c r="N814" s="198"/>
      <c r="O814" s="198"/>
      <c r="P814" s="198"/>
      <c r="Q814" s="198"/>
      <c r="R814" s="198"/>
      <c r="S814" s="198"/>
      <c r="T814" s="199">
        <f t="shared" si="956"/>
        <v>0</v>
      </c>
      <c r="U814" s="199">
        <f t="shared" si="957"/>
        <v>0</v>
      </c>
      <c r="V814" s="198"/>
      <c r="W814" s="199">
        <f t="shared" si="952"/>
        <v>0</v>
      </c>
      <c r="X814" s="198"/>
      <c r="Y814" s="198"/>
      <c r="AA814" s="292">
        <f t="shared" si="1003"/>
        <v>0</v>
      </c>
    </row>
    <row r="815" spans="1:27" s="200" customFormat="1" hidden="1" x14ac:dyDescent="0.25">
      <c r="A815" s="195"/>
      <c r="B815" s="196" t="s">
        <v>78</v>
      </c>
      <c r="C815" s="197" t="s">
        <v>79</v>
      </c>
      <c r="D815" s="198"/>
      <c r="E815" s="198"/>
      <c r="F815" s="199">
        <f t="shared" si="968"/>
        <v>0</v>
      </c>
      <c r="G815" s="199"/>
      <c r="H815" s="198"/>
      <c r="I815" s="198"/>
      <c r="J815" s="199">
        <f t="shared" si="946"/>
        <v>0</v>
      </c>
      <c r="K815" s="198"/>
      <c r="L815" s="198"/>
      <c r="M815" s="198"/>
      <c r="N815" s="198"/>
      <c r="O815" s="198"/>
      <c r="P815" s="198"/>
      <c r="Q815" s="198"/>
      <c r="R815" s="198"/>
      <c r="S815" s="198"/>
      <c r="T815" s="199">
        <f t="shared" si="956"/>
        <v>0</v>
      </c>
      <c r="U815" s="199">
        <f t="shared" si="957"/>
        <v>0</v>
      </c>
      <c r="V815" s="198"/>
      <c r="W815" s="199">
        <f t="shared" si="952"/>
        <v>0</v>
      </c>
      <c r="X815" s="198"/>
      <c r="Y815" s="198"/>
      <c r="AA815" s="292">
        <f t="shared" si="1003"/>
        <v>0</v>
      </c>
    </row>
    <row r="816" spans="1:27" s="200" customFormat="1" hidden="1" x14ac:dyDescent="0.25">
      <c r="A816" s="195"/>
      <c r="B816" s="196" t="s">
        <v>80</v>
      </c>
      <c r="C816" s="197" t="s">
        <v>81</v>
      </c>
      <c r="D816" s="198"/>
      <c r="E816" s="198"/>
      <c r="F816" s="199">
        <f t="shared" si="968"/>
        <v>0</v>
      </c>
      <c r="G816" s="199"/>
      <c r="H816" s="198"/>
      <c r="I816" s="198"/>
      <c r="J816" s="199">
        <f t="shared" si="946"/>
        <v>0</v>
      </c>
      <c r="K816" s="198"/>
      <c r="L816" s="198"/>
      <c r="M816" s="198"/>
      <c r="N816" s="198"/>
      <c r="O816" s="198"/>
      <c r="P816" s="198"/>
      <c r="Q816" s="198"/>
      <c r="R816" s="198"/>
      <c r="S816" s="198"/>
      <c r="T816" s="199">
        <f t="shared" si="956"/>
        <v>0</v>
      </c>
      <c r="U816" s="199">
        <f t="shared" si="957"/>
        <v>0</v>
      </c>
      <c r="V816" s="198"/>
      <c r="W816" s="199">
        <f t="shared" si="952"/>
        <v>0</v>
      </c>
      <c r="X816" s="198"/>
      <c r="Y816" s="198"/>
      <c r="AA816" s="292">
        <f t="shared" si="1003"/>
        <v>0</v>
      </c>
    </row>
    <row r="817" spans="1:27" s="7" customFormat="1" hidden="1" x14ac:dyDescent="0.25">
      <c r="B817" s="5">
        <v>4</v>
      </c>
      <c r="C817" s="7" t="s">
        <v>118</v>
      </c>
      <c r="D817" s="4">
        <f>SUM(D818)</f>
        <v>0</v>
      </c>
      <c r="E817" s="4">
        <f t="shared" ref="E817:V817" si="1008">SUM(E818)</f>
        <v>0</v>
      </c>
      <c r="F817" s="199">
        <f t="shared" si="968"/>
        <v>0</v>
      </c>
      <c r="G817" s="4"/>
      <c r="H817" s="4">
        <f t="shared" si="1008"/>
        <v>0</v>
      </c>
      <c r="I817" s="4">
        <f t="shared" si="1008"/>
        <v>0</v>
      </c>
      <c r="J817" s="199">
        <f t="shared" si="946"/>
        <v>0</v>
      </c>
      <c r="K817" s="4">
        <f t="shared" si="1008"/>
        <v>0</v>
      </c>
      <c r="L817" s="4">
        <f t="shared" si="1008"/>
        <v>0</v>
      </c>
      <c r="M817" s="4">
        <f t="shared" si="1008"/>
        <v>0</v>
      </c>
      <c r="N817" s="4">
        <f t="shared" si="1008"/>
        <v>0</v>
      </c>
      <c r="O817" s="4">
        <f t="shared" si="1008"/>
        <v>0</v>
      </c>
      <c r="P817" s="4">
        <f t="shared" si="1008"/>
        <v>0</v>
      </c>
      <c r="Q817" s="4">
        <f t="shared" si="1008"/>
        <v>0</v>
      </c>
      <c r="R817" s="4">
        <f t="shared" si="1008"/>
        <v>0</v>
      </c>
      <c r="S817" s="4">
        <f t="shared" si="1008"/>
        <v>0</v>
      </c>
      <c r="T817" s="199">
        <f t="shared" si="956"/>
        <v>0</v>
      </c>
      <c r="U817" s="199">
        <f t="shared" si="957"/>
        <v>0</v>
      </c>
      <c r="V817" s="4">
        <f t="shared" si="1008"/>
        <v>0</v>
      </c>
      <c r="W817" s="199">
        <f t="shared" si="952"/>
        <v>0</v>
      </c>
      <c r="X817" s="4"/>
      <c r="Y817" s="4"/>
      <c r="AA817" s="292">
        <f t="shared" si="1003"/>
        <v>0</v>
      </c>
    </row>
    <row r="818" spans="1:27" s="7" customFormat="1" hidden="1" x14ac:dyDescent="0.25">
      <c r="B818" s="5">
        <v>42</v>
      </c>
      <c r="D818" s="4">
        <f t="shared" ref="D818:E818" si="1009">SUM(D819+D827+D830+D835)</f>
        <v>0</v>
      </c>
      <c r="E818" s="4">
        <f t="shared" si="1009"/>
        <v>0</v>
      </c>
      <c r="F818" s="199">
        <f t="shared" si="968"/>
        <v>0</v>
      </c>
      <c r="G818" s="4"/>
      <c r="H818" s="4">
        <f t="shared" ref="H818:I818" si="1010">SUM(H819+H827+H830+H835)</f>
        <v>0</v>
      </c>
      <c r="I818" s="4">
        <f t="shared" si="1010"/>
        <v>0</v>
      </c>
      <c r="J818" s="199">
        <f t="shared" si="946"/>
        <v>0</v>
      </c>
      <c r="K818" s="4">
        <f t="shared" ref="K818:S818" si="1011">SUM(K819+K827+K830+K835)</f>
        <v>0</v>
      </c>
      <c r="L818" s="4">
        <f t="shared" si="1011"/>
        <v>0</v>
      </c>
      <c r="M818" s="4">
        <f t="shared" si="1011"/>
        <v>0</v>
      </c>
      <c r="N818" s="4">
        <f t="shared" si="1011"/>
        <v>0</v>
      </c>
      <c r="O818" s="4">
        <f t="shared" si="1011"/>
        <v>0</v>
      </c>
      <c r="P818" s="4">
        <f t="shared" si="1011"/>
        <v>0</v>
      </c>
      <c r="Q818" s="4">
        <f t="shared" si="1011"/>
        <v>0</v>
      </c>
      <c r="R818" s="4">
        <f t="shared" si="1011"/>
        <v>0</v>
      </c>
      <c r="S818" s="4">
        <f t="shared" si="1011"/>
        <v>0</v>
      </c>
      <c r="T818" s="199">
        <f t="shared" si="956"/>
        <v>0</v>
      </c>
      <c r="U818" s="199">
        <f t="shared" si="957"/>
        <v>0</v>
      </c>
      <c r="V818" s="4">
        <f t="shared" ref="V818" si="1012">SUM(V819+V827+V830+V835)</f>
        <v>0</v>
      </c>
      <c r="W818" s="199">
        <f t="shared" si="952"/>
        <v>0</v>
      </c>
      <c r="X818" s="4"/>
      <c r="Y818" s="4"/>
      <c r="AA818" s="292">
        <f t="shared" si="1003"/>
        <v>0</v>
      </c>
    </row>
    <row r="819" spans="1:27" s="7" customFormat="1" hidden="1" x14ac:dyDescent="0.25">
      <c r="B819" s="5">
        <v>422</v>
      </c>
      <c r="D819" s="4">
        <f t="shared" ref="D819:E819" si="1013">SUM(D820+D821+D822+D823+D824+D825+D826)</f>
        <v>0</v>
      </c>
      <c r="E819" s="4">
        <f t="shared" si="1013"/>
        <v>0</v>
      </c>
      <c r="F819" s="199">
        <f t="shared" ref="F819:F837" si="1014">SUM(H819:S819)</f>
        <v>0</v>
      </c>
      <c r="G819" s="4"/>
      <c r="H819" s="4">
        <f t="shared" ref="H819:I819" si="1015">SUM(H820+H821+H822+H823+H824+H825+H826)</f>
        <v>0</v>
      </c>
      <c r="I819" s="4">
        <f t="shared" si="1015"/>
        <v>0</v>
      </c>
      <c r="J819" s="199">
        <f t="shared" si="946"/>
        <v>0</v>
      </c>
      <c r="K819" s="4">
        <f t="shared" ref="K819:S819" si="1016">SUM(K820+K821+K822+K823+K824+K825+K826)</f>
        <v>0</v>
      </c>
      <c r="L819" s="4">
        <f t="shared" si="1016"/>
        <v>0</v>
      </c>
      <c r="M819" s="4">
        <f t="shared" si="1016"/>
        <v>0</v>
      </c>
      <c r="N819" s="4">
        <f t="shared" si="1016"/>
        <v>0</v>
      </c>
      <c r="O819" s="4">
        <f t="shared" si="1016"/>
        <v>0</v>
      </c>
      <c r="P819" s="4">
        <f t="shared" si="1016"/>
        <v>0</v>
      </c>
      <c r="Q819" s="4">
        <f t="shared" si="1016"/>
        <v>0</v>
      </c>
      <c r="R819" s="4">
        <f t="shared" si="1016"/>
        <v>0</v>
      </c>
      <c r="S819" s="4">
        <f t="shared" si="1016"/>
        <v>0</v>
      </c>
      <c r="T819" s="199">
        <f t="shared" si="956"/>
        <v>0</v>
      </c>
      <c r="U819" s="199">
        <f t="shared" si="957"/>
        <v>0</v>
      </c>
      <c r="V819" s="4">
        <f t="shared" ref="V819" si="1017">SUM(V820+V821+V822+V823+V824+V825+V826)</f>
        <v>0</v>
      </c>
      <c r="W819" s="199">
        <f t="shared" si="952"/>
        <v>0</v>
      </c>
      <c r="X819" s="4"/>
      <c r="Y819" s="4"/>
      <c r="AA819" s="292">
        <f t="shared" si="1003"/>
        <v>0</v>
      </c>
    </row>
    <row r="820" spans="1:27" s="200" customFormat="1" hidden="1" x14ac:dyDescent="0.25">
      <c r="A820" s="195"/>
      <c r="B820" s="204" t="s">
        <v>82</v>
      </c>
      <c r="C820" s="205" t="s">
        <v>83</v>
      </c>
      <c r="D820" s="198"/>
      <c r="E820" s="198"/>
      <c r="F820" s="199">
        <f t="shared" si="1014"/>
        <v>0</v>
      </c>
      <c r="G820" s="199"/>
      <c r="H820" s="198"/>
      <c r="I820" s="198"/>
      <c r="J820" s="199">
        <f t="shared" si="946"/>
        <v>0</v>
      </c>
      <c r="K820" s="198"/>
      <c r="L820" s="198"/>
      <c r="M820" s="198"/>
      <c r="N820" s="198"/>
      <c r="O820" s="198"/>
      <c r="P820" s="198"/>
      <c r="Q820" s="198"/>
      <c r="R820" s="198"/>
      <c r="S820" s="198"/>
      <c r="T820" s="199">
        <f t="shared" si="956"/>
        <v>0</v>
      </c>
      <c r="U820" s="199">
        <f t="shared" si="957"/>
        <v>0</v>
      </c>
      <c r="V820" s="198"/>
      <c r="W820" s="199">
        <f t="shared" si="952"/>
        <v>0</v>
      </c>
      <c r="X820" s="198"/>
      <c r="Y820" s="198"/>
      <c r="AA820" s="292">
        <f t="shared" si="1003"/>
        <v>0</v>
      </c>
    </row>
    <row r="821" spans="1:27" s="200" customFormat="1" hidden="1" x14ac:dyDescent="0.25">
      <c r="A821" s="195"/>
      <c r="B821" s="204" t="s">
        <v>84</v>
      </c>
      <c r="C821" s="205" t="s">
        <v>85</v>
      </c>
      <c r="D821" s="198"/>
      <c r="E821" s="198"/>
      <c r="F821" s="199">
        <f t="shared" si="1014"/>
        <v>0</v>
      </c>
      <c r="G821" s="199"/>
      <c r="H821" s="198"/>
      <c r="I821" s="198"/>
      <c r="J821" s="199">
        <f t="shared" ref="J821:J884" si="1018">SUM(H821:I821)</f>
        <v>0</v>
      </c>
      <c r="K821" s="198"/>
      <c r="L821" s="198"/>
      <c r="M821" s="198"/>
      <c r="N821" s="198"/>
      <c r="O821" s="198"/>
      <c r="P821" s="198"/>
      <c r="Q821" s="198"/>
      <c r="R821" s="198"/>
      <c r="S821" s="198"/>
      <c r="T821" s="199">
        <f t="shared" si="956"/>
        <v>0</v>
      </c>
      <c r="U821" s="199">
        <f t="shared" si="957"/>
        <v>0</v>
      </c>
      <c r="V821" s="198"/>
      <c r="W821" s="199">
        <f t="shared" si="952"/>
        <v>0</v>
      </c>
      <c r="X821" s="198"/>
      <c r="Y821" s="198"/>
      <c r="AA821" s="292">
        <f t="shared" si="1003"/>
        <v>0</v>
      </c>
    </row>
    <row r="822" spans="1:27" s="200" customFormat="1" hidden="1" x14ac:dyDescent="0.25">
      <c r="A822" s="195"/>
      <c r="B822" s="204" t="s">
        <v>86</v>
      </c>
      <c r="C822" s="205" t="s">
        <v>87</v>
      </c>
      <c r="D822" s="198"/>
      <c r="E822" s="198"/>
      <c r="F822" s="199">
        <f t="shared" si="1014"/>
        <v>0</v>
      </c>
      <c r="G822" s="199"/>
      <c r="H822" s="198"/>
      <c r="I822" s="198"/>
      <c r="J822" s="199">
        <f t="shared" si="1018"/>
        <v>0</v>
      </c>
      <c r="K822" s="198"/>
      <c r="L822" s="198"/>
      <c r="M822" s="198"/>
      <c r="N822" s="198"/>
      <c r="O822" s="198"/>
      <c r="P822" s="198"/>
      <c r="Q822" s="198"/>
      <c r="R822" s="198"/>
      <c r="S822" s="198"/>
      <c r="T822" s="199">
        <f t="shared" si="956"/>
        <v>0</v>
      </c>
      <c r="U822" s="199">
        <f t="shared" si="957"/>
        <v>0</v>
      </c>
      <c r="V822" s="198"/>
      <c r="W822" s="199">
        <f t="shared" si="952"/>
        <v>0</v>
      </c>
      <c r="X822" s="198"/>
      <c r="Y822" s="198"/>
      <c r="AA822" s="292">
        <f t="shared" si="1003"/>
        <v>0</v>
      </c>
    </row>
    <row r="823" spans="1:27" s="200" customFormat="1" hidden="1" x14ac:dyDescent="0.25">
      <c r="A823" s="195"/>
      <c r="B823" s="204" t="s">
        <v>88</v>
      </c>
      <c r="C823" s="205" t="s">
        <v>89</v>
      </c>
      <c r="D823" s="198"/>
      <c r="E823" s="198"/>
      <c r="F823" s="199">
        <f t="shared" si="1014"/>
        <v>0</v>
      </c>
      <c r="G823" s="199"/>
      <c r="H823" s="198"/>
      <c r="I823" s="198"/>
      <c r="J823" s="199">
        <f t="shared" si="1018"/>
        <v>0</v>
      </c>
      <c r="K823" s="198"/>
      <c r="L823" s="198"/>
      <c r="M823" s="198"/>
      <c r="N823" s="198"/>
      <c r="O823" s="198"/>
      <c r="P823" s="198"/>
      <c r="Q823" s="198"/>
      <c r="R823" s="198"/>
      <c r="S823" s="198"/>
      <c r="T823" s="199">
        <f t="shared" si="956"/>
        <v>0</v>
      </c>
      <c r="U823" s="199">
        <f t="shared" si="957"/>
        <v>0</v>
      </c>
      <c r="V823" s="198"/>
      <c r="W823" s="199">
        <f t="shared" ref="W823:W837" si="1019">SUM(U823:V823)</f>
        <v>0</v>
      </c>
      <c r="X823" s="198"/>
      <c r="Y823" s="198"/>
      <c r="AA823" s="292">
        <f t="shared" si="1003"/>
        <v>0</v>
      </c>
    </row>
    <row r="824" spans="1:27" s="200" customFormat="1" hidden="1" x14ac:dyDescent="0.25">
      <c r="A824" s="195"/>
      <c r="B824" s="204" t="s">
        <v>90</v>
      </c>
      <c r="C824" s="205" t="s">
        <v>91</v>
      </c>
      <c r="D824" s="198"/>
      <c r="E824" s="198"/>
      <c r="F824" s="199">
        <f t="shared" si="1014"/>
        <v>0</v>
      </c>
      <c r="G824" s="199"/>
      <c r="H824" s="198"/>
      <c r="I824" s="198"/>
      <c r="J824" s="199">
        <f t="shared" si="1018"/>
        <v>0</v>
      </c>
      <c r="K824" s="198"/>
      <c r="L824" s="198"/>
      <c r="M824" s="198"/>
      <c r="N824" s="198"/>
      <c r="O824" s="198"/>
      <c r="P824" s="198"/>
      <c r="Q824" s="198"/>
      <c r="R824" s="198"/>
      <c r="S824" s="198"/>
      <c r="T824" s="199">
        <f t="shared" ref="T824:T837" si="1020">SUM(K824:S824)</f>
        <v>0</v>
      </c>
      <c r="U824" s="199">
        <f t="shared" ref="U824:U887" si="1021">SUM(J824+T824)</f>
        <v>0</v>
      </c>
      <c r="V824" s="198"/>
      <c r="W824" s="199">
        <f t="shared" si="1019"/>
        <v>0</v>
      </c>
      <c r="X824" s="198"/>
      <c r="Y824" s="198"/>
      <c r="AA824" s="292">
        <f t="shared" si="1003"/>
        <v>0</v>
      </c>
    </row>
    <row r="825" spans="1:27" s="200" customFormat="1" hidden="1" x14ac:dyDescent="0.25">
      <c r="A825" s="195"/>
      <c r="B825" s="204" t="s">
        <v>92</v>
      </c>
      <c r="C825" s="205" t="s">
        <v>93</v>
      </c>
      <c r="D825" s="198"/>
      <c r="E825" s="198"/>
      <c r="F825" s="199">
        <f t="shared" si="1014"/>
        <v>0</v>
      </c>
      <c r="G825" s="199"/>
      <c r="H825" s="198"/>
      <c r="I825" s="198"/>
      <c r="J825" s="199">
        <f t="shared" si="1018"/>
        <v>0</v>
      </c>
      <c r="K825" s="198"/>
      <c r="L825" s="198"/>
      <c r="M825" s="198"/>
      <c r="N825" s="198"/>
      <c r="O825" s="198"/>
      <c r="P825" s="198"/>
      <c r="Q825" s="198"/>
      <c r="R825" s="198"/>
      <c r="S825" s="198"/>
      <c r="T825" s="199">
        <f t="shared" si="1020"/>
        <v>0</v>
      </c>
      <c r="U825" s="199">
        <f t="shared" si="1021"/>
        <v>0</v>
      </c>
      <c r="V825" s="198"/>
      <c r="W825" s="199">
        <f t="shared" si="1019"/>
        <v>0</v>
      </c>
      <c r="X825" s="198"/>
      <c r="Y825" s="198"/>
      <c r="AA825" s="292">
        <f t="shared" si="1003"/>
        <v>0</v>
      </c>
    </row>
    <row r="826" spans="1:27" s="200" customFormat="1" hidden="1" x14ac:dyDescent="0.25">
      <c r="A826" s="195"/>
      <c r="B826" s="204" t="s">
        <v>94</v>
      </c>
      <c r="C826" s="205" t="s">
        <v>95</v>
      </c>
      <c r="D826" s="198"/>
      <c r="E826" s="198"/>
      <c r="F826" s="199">
        <f t="shared" si="1014"/>
        <v>0</v>
      </c>
      <c r="G826" s="199"/>
      <c r="H826" s="198"/>
      <c r="I826" s="198"/>
      <c r="J826" s="199">
        <f t="shared" si="1018"/>
        <v>0</v>
      </c>
      <c r="K826" s="198"/>
      <c r="L826" s="198"/>
      <c r="M826" s="198"/>
      <c r="N826" s="198"/>
      <c r="O826" s="198"/>
      <c r="P826" s="198"/>
      <c r="Q826" s="198"/>
      <c r="R826" s="198"/>
      <c r="S826" s="198"/>
      <c r="T826" s="199">
        <f t="shared" si="1020"/>
        <v>0</v>
      </c>
      <c r="U826" s="199">
        <f t="shared" si="1021"/>
        <v>0</v>
      </c>
      <c r="V826" s="198"/>
      <c r="W826" s="199">
        <f t="shared" si="1019"/>
        <v>0</v>
      </c>
      <c r="X826" s="198"/>
      <c r="Y826" s="198"/>
      <c r="AA826" s="292">
        <f t="shared" si="1003"/>
        <v>0</v>
      </c>
    </row>
    <row r="827" spans="1:27" s="190" customFormat="1" hidden="1" x14ac:dyDescent="0.25">
      <c r="A827" s="187"/>
      <c r="B827" s="187">
        <v>423</v>
      </c>
      <c r="C827" s="192"/>
      <c r="D827" s="189">
        <f t="shared" ref="D827:E827" si="1022">SUM(D828+D829)</f>
        <v>0</v>
      </c>
      <c r="E827" s="189">
        <f t="shared" si="1022"/>
        <v>0</v>
      </c>
      <c r="F827" s="199">
        <f t="shared" si="1014"/>
        <v>0</v>
      </c>
      <c r="G827" s="189"/>
      <c r="H827" s="189">
        <f t="shared" ref="H827:I827" si="1023">SUM(H828+H829)</f>
        <v>0</v>
      </c>
      <c r="I827" s="189">
        <f t="shared" si="1023"/>
        <v>0</v>
      </c>
      <c r="J827" s="199">
        <f t="shared" si="1018"/>
        <v>0</v>
      </c>
      <c r="K827" s="189">
        <f t="shared" ref="K827:S827" si="1024">SUM(K828+K829)</f>
        <v>0</v>
      </c>
      <c r="L827" s="189">
        <f t="shared" si="1024"/>
        <v>0</v>
      </c>
      <c r="M827" s="189">
        <f t="shared" si="1024"/>
        <v>0</v>
      </c>
      <c r="N827" s="189">
        <f t="shared" si="1024"/>
        <v>0</v>
      </c>
      <c r="O827" s="189">
        <f t="shared" si="1024"/>
        <v>0</v>
      </c>
      <c r="P827" s="189">
        <f t="shared" si="1024"/>
        <v>0</v>
      </c>
      <c r="Q827" s="189">
        <f t="shared" si="1024"/>
        <v>0</v>
      </c>
      <c r="R827" s="189">
        <f t="shared" si="1024"/>
        <v>0</v>
      </c>
      <c r="S827" s="189">
        <f t="shared" si="1024"/>
        <v>0</v>
      </c>
      <c r="T827" s="199">
        <f t="shared" si="1020"/>
        <v>0</v>
      </c>
      <c r="U827" s="199">
        <f t="shared" si="1021"/>
        <v>0</v>
      </c>
      <c r="V827" s="189">
        <f t="shared" ref="V827" si="1025">SUM(V828+V829)</f>
        <v>0</v>
      </c>
      <c r="W827" s="199">
        <f t="shared" si="1019"/>
        <v>0</v>
      </c>
      <c r="X827" s="189"/>
      <c r="Y827" s="189"/>
      <c r="AA827" s="292">
        <f t="shared" si="1003"/>
        <v>0</v>
      </c>
    </row>
    <row r="828" spans="1:27" s="200" customFormat="1" hidden="1" x14ac:dyDescent="0.25">
      <c r="A828" s="195"/>
      <c r="B828" s="204" t="s">
        <v>96</v>
      </c>
      <c r="C828" s="205" t="s">
        <v>97</v>
      </c>
      <c r="D828" s="198"/>
      <c r="E828" s="198"/>
      <c r="F828" s="199">
        <f t="shared" si="1014"/>
        <v>0</v>
      </c>
      <c r="G828" s="199"/>
      <c r="H828" s="198"/>
      <c r="I828" s="198"/>
      <c r="J828" s="199">
        <f t="shared" si="1018"/>
        <v>0</v>
      </c>
      <c r="K828" s="198"/>
      <c r="L828" s="198"/>
      <c r="M828" s="198"/>
      <c r="N828" s="198"/>
      <c r="O828" s="198"/>
      <c r="P828" s="198"/>
      <c r="Q828" s="198"/>
      <c r="R828" s="198"/>
      <c r="S828" s="198"/>
      <c r="T828" s="199">
        <f t="shared" si="1020"/>
        <v>0</v>
      </c>
      <c r="U828" s="199">
        <f t="shared" si="1021"/>
        <v>0</v>
      </c>
      <c r="V828" s="198"/>
      <c r="W828" s="199">
        <f t="shared" si="1019"/>
        <v>0</v>
      </c>
      <c r="X828" s="198"/>
      <c r="Y828" s="198"/>
      <c r="AA828" s="292">
        <f t="shared" si="1003"/>
        <v>0</v>
      </c>
    </row>
    <row r="829" spans="1:27" s="200" customFormat="1" hidden="1" x14ac:dyDescent="0.25">
      <c r="A829" s="195"/>
      <c r="B829" s="204" t="s">
        <v>98</v>
      </c>
      <c r="C829" s="205" t="s">
        <v>99</v>
      </c>
      <c r="D829" s="198"/>
      <c r="E829" s="198"/>
      <c r="F829" s="199">
        <f t="shared" si="1014"/>
        <v>0</v>
      </c>
      <c r="G829" s="199"/>
      <c r="H829" s="198"/>
      <c r="I829" s="198"/>
      <c r="J829" s="199">
        <f t="shared" si="1018"/>
        <v>0</v>
      </c>
      <c r="K829" s="198"/>
      <c r="L829" s="198"/>
      <c r="M829" s="198"/>
      <c r="N829" s="198"/>
      <c r="O829" s="198"/>
      <c r="P829" s="198"/>
      <c r="Q829" s="198"/>
      <c r="R829" s="198"/>
      <c r="S829" s="198"/>
      <c r="T829" s="199">
        <f t="shared" si="1020"/>
        <v>0</v>
      </c>
      <c r="U829" s="199">
        <f t="shared" si="1021"/>
        <v>0</v>
      </c>
      <c r="V829" s="198"/>
      <c r="W829" s="199">
        <f t="shared" si="1019"/>
        <v>0</v>
      </c>
      <c r="X829" s="198"/>
      <c r="Y829" s="198"/>
      <c r="AA829" s="292">
        <f t="shared" si="1003"/>
        <v>0</v>
      </c>
    </row>
    <row r="830" spans="1:27" s="190" customFormat="1" hidden="1" x14ac:dyDescent="0.25">
      <c r="A830" s="187"/>
      <c r="B830" s="187">
        <v>424</v>
      </c>
      <c r="C830" s="192"/>
      <c r="D830" s="189">
        <f t="shared" ref="D830:E830" si="1026">SUM(D831+D832+D833+D834)</f>
        <v>0</v>
      </c>
      <c r="E830" s="189">
        <f t="shared" si="1026"/>
        <v>0</v>
      </c>
      <c r="F830" s="199">
        <f t="shared" si="1014"/>
        <v>0</v>
      </c>
      <c r="G830" s="189"/>
      <c r="H830" s="189">
        <f t="shared" ref="H830:I830" si="1027">SUM(H831+H832+H833+H834)</f>
        <v>0</v>
      </c>
      <c r="I830" s="189">
        <f t="shared" si="1027"/>
        <v>0</v>
      </c>
      <c r="J830" s="199">
        <f t="shared" si="1018"/>
        <v>0</v>
      </c>
      <c r="K830" s="189">
        <f t="shared" ref="K830:S830" si="1028">SUM(K831+K832+K833+K834)</f>
        <v>0</v>
      </c>
      <c r="L830" s="189">
        <f t="shared" si="1028"/>
        <v>0</v>
      </c>
      <c r="M830" s="189">
        <f t="shared" si="1028"/>
        <v>0</v>
      </c>
      <c r="N830" s="189">
        <f t="shared" si="1028"/>
        <v>0</v>
      </c>
      <c r="O830" s="189">
        <f t="shared" si="1028"/>
        <v>0</v>
      </c>
      <c r="P830" s="189">
        <f t="shared" si="1028"/>
        <v>0</v>
      </c>
      <c r="Q830" s="189">
        <f t="shared" si="1028"/>
        <v>0</v>
      </c>
      <c r="R830" s="189">
        <f t="shared" si="1028"/>
        <v>0</v>
      </c>
      <c r="S830" s="189">
        <f t="shared" si="1028"/>
        <v>0</v>
      </c>
      <c r="T830" s="199">
        <f t="shared" si="1020"/>
        <v>0</v>
      </c>
      <c r="U830" s="199">
        <f t="shared" si="1021"/>
        <v>0</v>
      </c>
      <c r="V830" s="189">
        <f t="shared" ref="V830" si="1029">SUM(V831+V832+V833+V834)</f>
        <v>0</v>
      </c>
      <c r="W830" s="199">
        <f t="shared" si="1019"/>
        <v>0</v>
      </c>
      <c r="X830" s="189"/>
      <c r="Y830" s="189"/>
      <c r="AA830" s="292">
        <f t="shared" si="1003"/>
        <v>0</v>
      </c>
    </row>
    <row r="831" spans="1:27" s="200" customFormat="1" hidden="1" x14ac:dyDescent="0.25">
      <c r="A831" s="195"/>
      <c r="B831" s="206">
        <v>4241</v>
      </c>
      <c r="C831" s="207" t="s">
        <v>100</v>
      </c>
      <c r="D831" s="198"/>
      <c r="E831" s="198"/>
      <c r="F831" s="199">
        <f t="shared" si="1014"/>
        <v>0</v>
      </c>
      <c r="G831" s="199"/>
      <c r="H831" s="198"/>
      <c r="I831" s="198"/>
      <c r="J831" s="199">
        <f t="shared" si="1018"/>
        <v>0</v>
      </c>
      <c r="K831" s="198"/>
      <c r="L831" s="198"/>
      <c r="M831" s="198"/>
      <c r="N831" s="198"/>
      <c r="O831" s="198"/>
      <c r="P831" s="198"/>
      <c r="Q831" s="198"/>
      <c r="R831" s="198"/>
      <c r="S831" s="198"/>
      <c r="T831" s="199">
        <f t="shared" si="1020"/>
        <v>0</v>
      </c>
      <c r="U831" s="199">
        <f t="shared" si="1021"/>
        <v>0</v>
      </c>
      <c r="V831" s="198"/>
      <c r="W831" s="199">
        <f t="shared" si="1019"/>
        <v>0</v>
      </c>
      <c r="X831" s="198"/>
      <c r="Y831" s="198"/>
      <c r="AA831" s="292">
        <f t="shared" si="1003"/>
        <v>0</v>
      </c>
    </row>
    <row r="832" spans="1:27" s="200" customFormat="1" hidden="1" x14ac:dyDescent="0.25">
      <c r="A832" s="195"/>
      <c r="B832" s="206">
        <v>4242</v>
      </c>
      <c r="C832" s="208" t="s">
        <v>101</v>
      </c>
      <c r="D832" s="198"/>
      <c r="E832" s="198"/>
      <c r="F832" s="199">
        <f t="shared" si="1014"/>
        <v>0</v>
      </c>
      <c r="G832" s="199"/>
      <c r="H832" s="198"/>
      <c r="I832" s="198"/>
      <c r="J832" s="199">
        <f t="shared" si="1018"/>
        <v>0</v>
      </c>
      <c r="K832" s="198"/>
      <c r="L832" s="198"/>
      <c r="M832" s="198"/>
      <c r="N832" s="198"/>
      <c r="O832" s="198"/>
      <c r="P832" s="198"/>
      <c r="Q832" s="198"/>
      <c r="R832" s="198"/>
      <c r="S832" s="198"/>
      <c r="T832" s="199">
        <f t="shared" si="1020"/>
        <v>0</v>
      </c>
      <c r="U832" s="199">
        <f t="shared" si="1021"/>
        <v>0</v>
      </c>
      <c r="V832" s="198"/>
      <c r="W832" s="199">
        <f t="shared" si="1019"/>
        <v>0</v>
      </c>
      <c r="X832" s="198"/>
      <c r="Y832" s="198"/>
      <c r="AA832" s="292">
        <f t="shared" si="1003"/>
        <v>0</v>
      </c>
    </row>
    <row r="833" spans="1:27" s="200" customFormat="1" hidden="1" x14ac:dyDescent="0.25">
      <c r="A833" s="195"/>
      <c r="B833" s="206">
        <v>4243</v>
      </c>
      <c r="C833" s="208" t="s">
        <v>102</v>
      </c>
      <c r="D833" s="198"/>
      <c r="E833" s="198"/>
      <c r="F833" s="199">
        <f t="shared" si="1014"/>
        <v>0</v>
      </c>
      <c r="G833" s="199"/>
      <c r="H833" s="198"/>
      <c r="I833" s="198"/>
      <c r="J833" s="199">
        <f t="shared" si="1018"/>
        <v>0</v>
      </c>
      <c r="K833" s="198"/>
      <c r="L833" s="198"/>
      <c r="M833" s="198"/>
      <c r="N833" s="198"/>
      <c r="O833" s="198"/>
      <c r="P833" s="198"/>
      <c r="Q833" s="198"/>
      <c r="R833" s="198"/>
      <c r="S833" s="198"/>
      <c r="T833" s="199">
        <f t="shared" si="1020"/>
        <v>0</v>
      </c>
      <c r="U833" s="199">
        <f t="shared" si="1021"/>
        <v>0</v>
      </c>
      <c r="V833" s="198"/>
      <c r="W833" s="199">
        <f t="shared" si="1019"/>
        <v>0</v>
      </c>
      <c r="X833" s="198"/>
      <c r="Y833" s="198"/>
      <c r="AA833" s="292">
        <f t="shared" si="1003"/>
        <v>0</v>
      </c>
    </row>
    <row r="834" spans="1:27" s="200" customFormat="1" hidden="1" x14ac:dyDescent="0.25">
      <c r="A834" s="195"/>
      <c r="B834" s="206">
        <v>4244</v>
      </c>
      <c r="C834" s="208" t="s">
        <v>103</v>
      </c>
      <c r="D834" s="198"/>
      <c r="E834" s="198"/>
      <c r="F834" s="199">
        <f t="shared" si="1014"/>
        <v>0</v>
      </c>
      <c r="G834" s="199"/>
      <c r="H834" s="198"/>
      <c r="I834" s="198"/>
      <c r="J834" s="199">
        <f t="shared" si="1018"/>
        <v>0</v>
      </c>
      <c r="K834" s="198"/>
      <c r="L834" s="198"/>
      <c r="M834" s="198"/>
      <c r="N834" s="198"/>
      <c r="O834" s="198"/>
      <c r="P834" s="198"/>
      <c r="Q834" s="198"/>
      <c r="R834" s="198"/>
      <c r="S834" s="198"/>
      <c r="T834" s="199">
        <f t="shared" si="1020"/>
        <v>0</v>
      </c>
      <c r="U834" s="199">
        <f t="shared" si="1021"/>
        <v>0</v>
      </c>
      <c r="V834" s="198"/>
      <c r="W834" s="199">
        <f t="shared" si="1019"/>
        <v>0</v>
      </c>
      <c r="X834" s="198"/>
      <c r="Y834" s="198"/>
      <c r="AA834" s="292">
        <f t="shared" si="1003"/>
        <v>0</v>
      </c>
    </row>
    <row r="835" spans="1:27" s="190" customFormat="1" hidden="1" x14ac:dyDescent="0.25">
      <c r="A835" s="187"/>
      <c r="B835" s="187">
        <v>426</v>
      </c>
      <c r="C835" s="191"/>
      <c r="D835" s="189">
        <f t="shared" ref="D835:E835" si="1030">SUM(D836+D837)</f>
        <v>0</v>
      </c>
      <c r="E835" s="189">
        <f t="shared" si="1030"/>
        <v>0</v>
      </c>
      <c r="F835" s="199">
        <f t="shared" si="1014"/>
        <v>0</v>
      </c>
      <c r="G835" s="189"/>
      <c r="H835" s="189">
        <f t="shared" ref="H835:I835" si="1031">SUM(H836+H837)</f>
        <v>0</v>
      </c>
      <c r="I835" s="189">
        <f t="shared" si="1031"/>
        <v>0</v>
      </c>
      <c r="J835" s="199">
        <f t="shared" si="1018"/>
        <v>0</v>
      </c>
      <c r="K835" s="189">
        <f t="shared" ref="K835:S835" si="1032">SUM(K836+K837)</f>
        <v>0</v>
      </c>
      <c r="L835" s="189">
        <f t="shared" si="1032"/>
        <v>0</v>
      </c>
      <c r="M835" s="189">
        <f t="shared" si="1032"/>
        <v>0</v>
      </c>
      <c r="N835" s="189">
        <f t="shared" si="1032"/>
        <v>0</v>
      </c>
      <c r="O835" s="189">
        <f t="shared" si="1032"/>
        <v>0</v>
      </c>
      <c r="P835" s="189">
        <f t="shared" si="1032"/>
        <v>0</v>
      </c>
      <c r="Q835" s="189">
        <f t="shared" si="1032"/>
        <v>0</v>
      </c>
      <c r="R835" s="189">
        <f t="shared" si="1032"/>
        <v>0</v>
      </c>
      <c r="S835" s="189">
        <f t="shared" si="1032"/>
        <v>0</v>
      </c>
      <c r="T835" s="199">
        <f t="shared" si="1020"/>
        <v>0</v>
      </c>
      <c r="U835" s="199">
        <f t="shared" si="1021"/>
        <v>0</v>
      </c>
      <c r="V835" s="189">
        <f t="shared" ref="V835" si="1033">SUM(V836+V837)</f>
        <v>0</v>
      </c>
      <c r="W835" s="199">
        <f t="shared" si="1019"/>
        <v>0</v>
      </c>
      <c r="X835" s="189"/>
      <c r="Y835" s="189"/>
      <c r="AA835" s="292">
        <f t="shared" si="1003"/>
        <v>0</v>
      </c>
    </row>
    <row r="836" spans="1:27" s="200" customFormat="1" hidden="1" x14ac:dyDescent="0.25">
      <c r="A836" s="195"/>
      <c r="B836" s="204">
        <v>4262</v>
      </c>
      <c r="C836" s="205" t="s">
        <v>104</v>
      </c>
      <c r="D836" s="198"/>
      <c r="E836" s="198"/>
      <c r="F836" s="199">
        <f t="shared" si="1014"/>
        <v>0</v>
      </c>
      <c r="G836" s="199"/>
      <c r="H836" s="198"/>
      <c r="I836" s="198"/>
      <c r="J836" s="199">
        <f t="shared" si="1018"/>
        <v>0</v>
      </c>
      <c r="K836" s="198"/>
      <c r="L836" s="198"/>
      <c r="M836" s="198"/>
      <c r="N836" s="198"/>
      <c r="O836" s="198"/>
      <c r="P836" s="198"/>
      <c r="Q836" s="198"/>
      <c r="R836" s="198"/>
      <c r="S836" s="198"/>
      <c r="T836" s="199">
        <f t="shared" si="1020"/>
        <v>0</v>
      </c>
      <c r="U836" s="199">
        <f t="shared" si="1021"/>
        <v>0</v>
      </c>
      <c r="V836" s="198"/>
      <c r="W836" s="199">
        <f t="shared" si="1019"/>
        <v>0</v>
      </c>
      <c r="X836" s="198"/>
      <c r="Y836" s="198"/>
      <c r="AA836" s="292">
        <f t="shared" si="1003"/>
        <v>0</v>
      </c>
    </row>
    <row r="837" spans="1:27" s="200" customFormat="1" hidden="1" x14ac:dyDescent="0.25">
      <c r="A837" s="195"/>
      <c r="B837" s="204">
        <v>4263</v>
      </c>
      <c r="C837" s="205" t="s">
        <v>105</v>
      </c>
      <c r="D837" s="198"/>
      <c r="E837" s="198"/>
      <c r="F837" s="199">
        <f t="shared" si="1014"/>
        <v>0</v>
      </c>
      <c r="G837" s="199"/>
      <c r="H837" s="198"/>
      <c r="I837" s="198"/>
      <c r="J837" s="199">
        <f t="shared" si="1018"/>
        <v>0</v>
      </c>
      <c r="K837" s="198"/>
      <c r="L837" s="198"/>
      <c r="M837" s="198"/>
      <c r="N837" s="198"/>
      <c r="O837" s="198"/>
      <c r="P837" s="198"/>
      <c r="Q837" s="198"/>
      <c r="R837" s="198"/>
      <c r="S837" s="198"/>
      <c r="T837" s="199">
        <f t="shared" si="1020"/>
        <v>0</v>
      </c>
      <c r="U837" s="199">
        <f t="shared" si="1021"/>
        <v>0</v>
      </c>
      <c r="V837" s="198"/>
      <c r="W837" s="199">
        <f t="shared" si="1019"/>
        <v>0</v>
      </c>
      <c r="X837" s="198"/>
      <c r="Y837" s="198"/>
      <c r="AA837" s="292">
        <f t="shared" si="1003"/>
        <v>0</v>
      </c>
    </row>
    <row r="838" spans="1:27" x14ac:dyDescent="0.25">
      <c r="J838" s="199">
        <f t="shared" si="1018"/>
        <v>0</v>
      </c>
      <c r="U838" s="199">
        <f t="shared" si="1021"/>
        <v>0</v>
      </c>
      <c r="AA838" s="292">
        <f t="shared" si="1003"/>
        <v>0</v>
      </c>
    </row>
    <row r="839" spans="1:27" s="7" customFormat="1" x14ac:dyDescent="0.25">
      <c r="B839" s="6"/>
      <c r="C839" s="10" t="s">
        <v>579</v>
      </c>
      <c r="D839" s="4">
        <f t="shared" ref="D839:E839" si="1034">SUM(D840+D897)</f>
        <v>0</v>
      </c>
      <c r="E839" s="4">
        <f t="shared" si="1034"/>
        <v>0</v>
      </c>
      <c r="F839" s="199">
        <f t="shared" ref="F839:F842" si="1035">SUM(H839:S839)</f>
        <v>26000</v>
      </c>
      <c r="G839" s="4"/>
      <c r="H839" s="4">
        <f t="shared" ref="H839:I839" si="1036">SUM(H840+H897)</f>
        <v>0</v>
      </c>
      <c r="I839" s="4">
        <f t="shared" si="1036"/>
        <v>13000</v>
      </c>
      <c r="J839" s="199">
        <f t="shared" si="1018"/>
        <v>13000</v>
      </c>
      <c r="K839" s="4">
        <f t="shared" ref="K839:S839" si="1037">SUM(K840+K897)</f>
        <v>0</v>
      </c>
      <c r="L839" s="4">
        <f t="shared" si="1037"/>
        <v>0</v>
      </c>
      <c r="M839" s="4">
        <f t="shared" si="1037"/>
        <v>0</v>
      </c>
      <c r="N839" s="4">
        <f t="shared" si="1037"/>
        <v>0</v>
      </c>
      <c r="O839" s="4">
        <f t="shared" si="1037"/>
        <v>0</v>
      </c>
      <c r="P839" s="4">
        <f t="shared" si="1037"/>
        <v>0</v>
      </c>
      <c r="Q839" s="4">
        <f t="shared" si="1037"/>
        <v>0</v>
      </c>
      <c r="R839" s="4">
        <f t="shared" si="1037"/>
        <v>0</v>
      </c>
      <c r="S839" s="4">
        <f t="shared" si="1037"/>
        <v>0</v>
      </c>
      <c r="T839" s="199">
        <f>SUM(K839:S839)</f>
        <v>0</v>
      </c>
      <c r="U839" s="199">
        <f t="shared" si="1021"/>
        <v>13000</v>
      </c>
      <c r="V839" s="4">
        <f t="shared" ref="V839" si="1038">SUM(V840+V897)</f>
        <v>0</v>
      </c>
      <c r="W839" s="199">
        <f t="shared" ref="W839:W902" si="1039">SUM(U839:V839)</f>
        <v>13000</v>
      </c>
      <c r="X839" s="4">
        <f>+W839*102%</f>
        <v>13260</v>
      </c>
      <c r="Y839" s="4">
        <f>+X839</f>
        <v>13260</v>
      </c>
      <c r="AA839" s="292">
        <f t="shared" si="1003"/>
        <v>0</v>
      </c>
    </row>
    <row r="840" spans="1:27" s="7" customFormat="1" x14ac:dyDescent="0.25">
      <c r="B840" s="6">
        <v>3</v>
      </c>
      <c r="C840" s="7" t="s">
        <v>119</v>
      </c>
      <c r="D840" s="4">
        <f t="shared" ref="D840:E840" si="1040">SUM(D841+D853+D886)</f>
        <v>0</v>
      </c>
      <c r="E840" s="4">
        <f t="shared" si="1040"/>
        <v>0</v>
      </c>
      <c r="F840" s="199">
        <f t="shared" si="1035"/>
        <v>26000</v>
      </c>
      <c r="G840" s="4"/>
      <c r="H840" s="4">
        <f t="shared" ref="H840:I840" si="1041">SUM(H841+H853+H886)</f>
        <v>0</v>
      </c>
      <c r="I840" s="4">
        <f t="shared" si="1041"/>
        <v>13000</v>
      </c>
      <c r="J840" s="199">
        <f t="shared" si="1018"/>
        <v>13000</v>
      </c>
      <c r="K840" s="4">
        <f t="shared" ref="K840:S840" si="1042">SUM(K841+K853+K886)</f>
        <v>0</v>
      </c>
      <c r="L840" s="4">
        <f t="shared" si="1042"/>
        <v>0</v>
      </c>
      <c r="M840" s="4">
        <f t="shared" si="1042"/>
        <v>0</v>
      </c>
      <c r="N840" s="4">
        <f t="shared" si="1042"/>
        <v>0</v>
      </c>
      <c r="O840" s="4">
        <f t="shared" si="1042"/>
        <v>0</v>
      </c>
      <c r="P840" s="4">
        <f t="shared" si="1042"/>
        <v>0</v>
      </c>
      <c r="Q840" s="4">
        <f t="shared" si="1042"/>
        <v>0</v>
      </c>
      <c r="R840" s="4">
        <f t="shared" si="1042"/>
        <v>0</v>
      </c>
      <c r="S840" s="4">
        <f t="shared" si="1042"/>
        <v>0</v>
      </c>
      <c r="T840" s="199">
        <f t="shared" ref="T840:T903" si="1043">SUM(K840:S840)</f>
        <v>0</v>
      </c>
      <c r="U840" s="199">
        <f t="shared" si="1021"/>
        <v>13000</v>
      </c>
      <c r="V840" s="4">
        <f t="shared" ref="V840" si="1044">SUM(V841+V853+V886)</f>
        <v>0</v>
      </c>
      <c r="W840" s="199">
        <f t="shared" si="1039"/>
        <v>13000</v>
      </c>
      <c r="X840" s="4">
        <f>+W840*102%</f>
        <v>13260</v>
      </c>
      <c r="Y840" s="4">
        <f>+X840</f>
        <v>13260</v>
      </c>
      <c r="AA840" s="292">
        <f t="shared" si="1003"/>
        <v>0</v>
      </c>
    </row>
    <row r="841" spans="1:27" s="7" customFormat="1" hidden="1" x14ac:dyDescent="0.25">
      <c r="B841" s="6">
        <v>31</v>
      </c>
      <c r="D841" s="4">
        <f t="shared" ref="D841:E841" si="1045">SUM(D842+D847+D849)</f>
        <v>0</v>
      </c>
      <c r="E841" s="4">
        <f t="shared" si="1045"/>
        <v>0</v>
      </c>
      <c r="F841" s="199">
        <f t="shared" si="1035"/>
        <v>0</v>
      </c>
      <c r="G841" s="4"/>
      <c r="H841" s="4">
        <f t="shared" ref="H841:I841" si="1046">SUM(H842+H847+H849)</f>
        <v>0</v>
      </c>
      <c r="I841" s="4">
        <f t="shared" si="1046"/>
        <v>0</v>
      </c>
      <c r="J841" s="199">
        <f t="shared" si="1018"/>
        <v>0</v>
      </c>
      <c r="K841" s="4">
        <f t="shared" ref="K841:S841" si="1047">SUM(K842+K847+K849)</f>
        <v>0</v>
      </c>
      <c r="L841" s="4">
        <f t="shared" si="1047"/>
        <v>0</v>
      </c>
      <c r="M841" s="4">
        <f t="shared" si="1047"/>
        <v>0</v>
      </c>
      <c r="N841" s="4">
        <f t="shared" si="1047"/>
        <v>0</v>
      </c>
      <c r="O841" s="4">
        <f t="shared" si="1047"/>
        <v>0</v>
      </c>
      <c r="P841" s="4">
        <f t="shared" si="1047"/>
        <v>0</v>
      </c>
      <c r="Q841" s="4">
        <f t="shared" si="1047"/>
        <v>0</v>
      </c>
      <c r="R841" s="4">
        <f t="shared" si="1047"/>
        <v>0</v>
      </c>
      <c r="S841" s="4">
        <f t="shared" si="1047"/>
        <v>0</v>
      </c>
      <c r="T841" s="199">
        <f t="shared" si="1043"/>
        <v>0</v>
      </c>
      <c r="U841" s="199">
        <f t="shared" si="1021"/>
        <v>0</v>
      </c>
      <c r="V841" s="4">
        <f t="shared" ref="V841" si="1048">SUM(V842+V847+V849)</f>
        <v>0</v>
      </c>
      <c r="W841" s="199">
        <f t="shared" si="1039"/>
        <v>0</v>
      </c>
      <c r="X841" s="4"/>
      <c r="Y841" s="4"/>
      <c r="AA841" s="292">
        <f t="shared" si="1003"/>
        <v>0</v>
      </c>
    </row>
    <row r="842" spans="1:27" s="7" customFormat="1" hidden="1" x14ac:dyDescent="0.25">
      <c r="B842" s="6">
        <v>311</v>
      </c>
      <c r="D842" s="4">
        <f t="shared" ref="D842:E842" si="1049">SUM(D843+D844+D845+D846)</f>
        <v>0</v>
      </c>
      <c r="E842" s="4">
        <f t="shared" si="1049"/>
        <v>0</v>
      </c>
      <c r="F842" s="199">
        <f t="shared" si="1035"/>
        <v>0</v>
      </c>
      <c r="G842" s="4"/>
      <c r="H842" s="4">
        <f t="shared" ref="H842:I842" si="1050">SUM(H843+H844+H845+H846)</f>
        <v>0</v>
      </c>
      <c r="I842" s="4">
        <f t="shared" si="1050"/>
        <v>0</v>
      </c>
      <c r="J842" s="199">
        <f t="shared" si="1018"/>
        <v>0</v>
      </c>
      <c r="K842" s="4">
        <f t="shared" ref="K842:S842" si="1051">SUM(K843+K844+K845+K846)</f>
        <v>0</v>
      </c>
      <c r="L842" s="4">
        <f t="shared" si="1051"/>
        <v>0</v>
      </c>
      <c r="M842" s="4">
        <f t="shared" si="1051"/>
        <v>0</v>
      </c>
      <c r="N842" s="4">
        <f t="shared" si="1051"/>
        <v>0</v>
      </c>
      <c r="O842" s="4">
        <f t="shared" si="1051"/>
        <v>0</v>
      </c>
      <c r="P842" s="4">
        <f t="shared" si="1051"/>
        <v>0</v>
      </c>
      <c r="Q842" s="4">
        <f t="shared" si="1051"/>
        <v>0</v>
      </c>
      <c r="R842" s="4">
        <f t="shared" si="1051"/>
        <v>0</v>
      </c>
      <c r="S842" s="4">
        <f t="shared" si="1051"/>
        <v>0</v>
      </c>
      <c r="T842" s="199">
        <f t="shared" si="1043"/>
        <v>0</v>
      </c>
      <c r="U842" s="199">
        <f t="shared" si="1021"/>
        <v>0</v>
      </c>
      <c r="V842" s="4">
        <f t="shared" ref="V842" si="1052">SUM(V843+V844+V845+V846)</f>
        <v>0</v>
      </c>
      <c r="W842" s="199">
        <f t="shared" si="1039"/>
        <v>0</v>
      </c>
      <c r="X842" s="4"/>
      <c r="Y842" s="4"/>
      <c r="AA842" s="292">
        <f t="shared" si="1003"/>
        <v>0</v>
      </c>
    </row>
    <row r="843" spans="1:27" s="200" customFormat="1" hidden="1" x14ac:dyDescent="0.25">
      <c r="A843" s="195"/>
      <c r="B843" s="196" t="s">
        <v>0</v>
      </c>
      <c r="C843" s="197" t="s">
        <v>1</v>
      </c>
      <c r="D843" s="198"/>
      <c r="E843" s="198"/>
      <c r="F843" s="199">
        <f t="shared" ref="F843" si="1053">SUM(H843:S843)</f>
        <v>0</v>
      </c>
      <c r="G843" s="199"/>
      <c r="H843" s="198"/>
      <c r="I843" s="198"/>
      <c r="J843" s="199">
        <f t="shared" si="1018"/>
        <v>0</v>
      </c>
      <c r="K843" s="198"/>
      <c r="L843" s="198"/>
      <c r="M843" s="198"/>
      <c r="N843" s="198"/>
      <c r="O843" s="198"/>
      <c r="P843" s="198"/>
      <c r="Q843" s="198"/>
      <c r="R843" s="198"/>
      <c r="S843" s="198"/>
      <c r="T843" s="199">
        <f t="shared" si="1043"/>
        <v>0</v>
      </c>
      <c r="U843" s="199">
        <f t="shared" si="1021"/>
        <v>0</v>
      </c>
      <c r="V843" s="198"/>
      <c r="W843" s="199">
        <f t="shared" si="1039"/>
        <v>0</v>
      </c>
      <c r="X843" s="198"/>
      <c r="Y843" s="198"/>
      <c r="AA843" s="292">
        <f t="shared" si="1003"/>
        <v>0</v>
      </c>
    </row>
    <row r="844" spans="1:27" s="200" customFormat="1" hidden="1" x14ac:dyDescent="0.25">
      <c r="A844" s="195"/>
      <c r="B844" s="196" t="s">
        <v>2</v>
      </c>
      <c r="C844" s="197" t="s">
        <v>3</v>
      </c>
      <c r="D844" s="198"/>
      <c r="E844" s="198"/>
      <c r="F844" s="199">
        <f t="shared" ref="F844:F898" si="1054">SUM(H844:S844)</f>
        <v>0</v>
      </c>
      <c r="G844" s="199"/>
      <c r="H844" s="198"/>
      <c r="I844" s="198"/>
      <c r="J844" s="199">
        <f t="shared" si="1018"/>
        <v>0</v>
      </c>
      <c r="K844" s="198"/>
      <c r="L844" s="198"/>
      <c r="M844" s="198"/>
      <c r="N844" s="198"/>
      <c r="O844" s="198"/>
      <c r="P844" s="198"/>
      <c r="Q844" s="198"/>
      <c r="R844" s="198"/>
      <c r="S844" s="198"/>
      <c r="T844" s="199">
        <f t="shared" si="1043"/>
        <v>0</v>
      </c>
      <c r="U844" s="199">
        <f t="shared" si="1021"/>
        <v>0</v>
      </c>
      <c r="V844" s="198"/>
      <c r="W844" s="199">
        <f t="shared" si="1039"/>
        <v>0</v>
      </c>
      <c r="X844" s="198"/>
      <c r="Y844" s="198"/>
      <c r="AA844" s="292">
        <f t="shared" si="1003"/>
        <v>0</v>
      </c>
    </row>
    <row r="845" spans="1:27" s="200" customFormat="1" hidden="1" x14ac:dyDescent="0.25">
      <c r="A845" s="195"/>
      <c r="B845" s="196" t="s">
        <v>4</v>
      </c>
      <c r="C845" s="197" t="s">
        <v>5</v>
      </c>
      <c r="D845" s="198"/>
      <c r="E845" s="198"/>
      <c r="F845" s="199">
        <f t="shared" si="1054"/>
        <v>0</v>
      </c>
      <c r="G845" s="199"/>
      <c r="H845" s="198"/>
      <c r="I845" s="198"/>
      <c r="J845" s="199">
        <f t="shared" si="1018"/>
        <v>0</v>
      </c>
      <c r="K845" s="198"/>
      <c r="L845" s="198"/>
      <c r="M845" s="198"/>
      <c r="N845" s="198"/>
      <c r="O845" s="198"/>
      <c r="P845" s="198"/>
      <c r="Q845" s="198"/>
      <c r="R845" s="198"/>
      <c r="S845" s="198"/>
      <c r="T845" s="199">
        <f t="shared" si="1043"/>
        <v>0</v>
      </c>
      <c r="U845" s="199">
        <f t="shared" si="1021"/>
        <v>0</v>
      </c>
      <c r="V845" s="198"/>
      <c r="W845" s="199">
        <f t="shared" si="1039"/>
        <v>0</v>
      </c>
      <c r="X845" s="198"/>
      <c r="Y845" s="198"/>
      <c r="AA845" s="292">
        <f t="shared" si="1003"/>
        <v>0</v>
      </c>
    </row>
    <row r="846" spans="1:27" s="200" customFormat="1" hidden="1" x14ac:dyDescent="0.25">
      <c r="A846" s="195"/>
      <c r="B846" s="196" t="s">
        <v>6</v>
      </c>
      <c r="C846" s="197" t="s">
        <v>7</v>
      </c>
      <c r="D846" s="198"/>
      <c r="E846" s="198"/>
      <c r="F846" s="199">
        <f t="shared" si="1054"/>
        <v>0</v>
      </c>
      <c r="G846" s="199"/>
      <c r="H846" s="198"/>
      <c r="I846" s="198"/>
      <c r="J846" s="199">
        <f t="shared" si="1018"/>
        <v>0</v>
      </c>
      <c r="K846" s="198"/>
      <c r="L846" s="198"/>
      <c r="M846" s="198"/>
      <c r="N846" s="198"/>
      <c r="O846" s="198"/>
      <c r="P846" s="198"/>
      <c r="Q846" s="198"/>
      <c r="R846" s="198"/>
      <c r="S846" s="198"/>
      <c r="T846" s="199">
        <f t="shared" si="1043"/>
        <v>0</v>
      </c>
      <c r="U846" s="199">
        <f t="shared" si="1021"/>
        <v>0</v>
      </c>
      <c r="V846" s="198"/>
      <c r="W846" s="199">
        <f t="shared" si="1039"/>
        <v>0</v>
      </c>
      <c r="X846" s="198"/>
      <c r="Y846" s="198"/>
      <c r="AA846" s="292">
        <f t="shared" si="1003"/>
        <v>0</v>
      </c>
    </row>
    <row r="847" spans="1:27" s="190" customFormat="1" hidden="1" x14ac:dyDescent="0.25">
      <c r="A847" s="187"/>
      <c r="B847" s="187">
        <v>312</v>
      </c>
      <c r="C847" s="188"/>
      <c r="D847" s="189">
        <f>SUM(D848)</f>
        <v>0</v>
      </c>
      <c r="E847" s="189">
        <f t="shared" ref="E847:V847" si="1055">SUM(E848)</f>
        <v>0</v>
      </c>
      <c r="F847" s="199">
        <f t="shared" si="1054"/>
        <v>0</v>
      </c>
      <c r="G847" s="189"/>
      <c r="H847" s="189">
        <f t="shared" si="1055"/>
        <v>0</v>
      </c>
      <c r="I847" s="189">
        <f t="shared" si="1055"/>
        <v>0</v>
      </c>
      <c r="J847" s="199">
        <f t="shared" si="1018"/>
        <v>0</v>
      </c>
      <c r="K847" s="189">
        <f t="shared" si="1055"/>
        <v>0</v>
      </c>
      <c r="L847" s="189">
        <f t="shared" si="1055"/>
        <v>0</v>
      </c>
      <c r="M847" s="189">
        <f t="shared" si="1055"/>
        <v>0</v>
      </c>
      <c r="N847" s="189">
        <f t="shared" si="1055"/>
        <v>0</v>
      </c>
      <c r="O847" s="189">
        <f t="shared" si="1055"/>
        <v>0</v>
      </c>
      <c r="P847" s="189">
        <f t="shared" si="1055"/>
        <v>0</v>
      </c>
      <c r="Q847" s="189">
        <f t="shared" si="1055"/>
        <v>0</v>
      </c>
      <c r="R847" s="189">
        <f t="shared" si="1055"/>
        <v>0</v>
      </c>
      <c r="S847" s="189">
        <f t="shared" si="1055"/>
        <v>0</v>
      </c>
      <c r="T847" s="199">
        <f t="shared" si="1043"/>
        <v>0</v>
      </c>
      <c r="U847" s="199">
        <f t="shared" si="1021"/>
        <v>0</v>
      </c>
      <c r="V847" s="189">
        <f t="shared" si="1055"/>
        <v>0</v>
      </c>
      <c r="W847" s="199">
        <f t="shared" si="1039"/>
        <v>0</v>
      </c>
      <c r="X847" s="189"/>
      <c r="Y847" s="189"/>
      <c r="AA847" s="292">
        <f t="shared" si="1003"/>
        <v>0</v>
      </c>
    </row>
    <row r="848" spans="1:27" s="200" customFormat="1" hidden="1" x14ac:dyDescent="0.25">
      <c r="A848" s="195"/>
      <c r="B848" s="196" t="s">
        <v>8</v>
      </c>
      <c r="C848" s="197" t="s">
        <v>9</v>
      </c>
      <c r="D848" s="198"/>
      <c r="E848" s="198"/>
      <c r="F848" s="199">
        <f t="shared" si="1054"/>
        <v>0</v>
      </c>
      <c r="G848" s="199"/>
      <c r="H848" s="198"/>
      <c r="I848" s="198"/>
      <c r="J848" s="199">
        <f t="shared" si="1018"/>
        <v>0</v>
      </c>
      <c r="K848" s="198"/>
      <c r="L848" s="198"/>
      <c r="M848" s="198"/>
      <c r="N848" s="198"/>
      <c r="O848" s="198"/>
      <c r="P848" s="198"/>
      <c r="Q848" s="198"/>
      <c r="R848" s="198"/>
      <c r="S848" s="198"/>
      <c r="T848" s="199">
        <f t="shared" si="1043"/>
        <v>0</v>
      </c>
      <c r="U848" s="199">
        <f t="shared" si="1021"/>
        <v>0</v>
      </c>
      <c r="V848" s="198"/>
      <c r="W848" s="199">
        <f t="shared" si="1039"/>
        <v>0</v>
      </c>
      <c r="X848" s="198"/>
      <c r="Y848" s="198"/>
      <c r="AA848" s="292">
        <f t="shared" si="1003"/>
        <v>0</v>
      </c>
    </row>
    <row r="849" spans="1:27" s="190" customFormat="1" hidden="1" x14ac:dyDescent="0.25">
      <c r="A849" s="187"/>
      <c r="B849" s="187">
        <v>313</v>
      </c>
      <c r="C849" s="188"/>
      <c r="D849" s="189">
        <f t="shared" ref="D849:E849" si="1056">SUM(D850+D851+D852)</f>
        <v>0</v>
      </c>
      <c r="E849" s="189">
        <f t="shared" si="1056"/>
        <v>0</v>
      </c>
      <c r="F849" s="199">
        <f t="shared" si="1054"/>
        <v>0</v>
      </c>
      <c r="G849" s="189"/>
      <c r="H849" s="189">
        <f t="shared" ref="H849:I849" si="1057">SUM(H850+H851+H852)</f>
        <v>0</v>
      </c>
      <c r="I849" s="189">
        <f t="shared" si="1057"/>
        <v>0</v>
      </c>
      <c r="J849" s="199">
        <f t="shared" si="1018"/>
        <v>0</v>
      </c>
      <c r="K849" s="189">
        <f t="shared" ref="K849:S849" si="1058">SUM(K850+K851+K852)</f>
        <v>0</v>
      </c>
      <c r="L849" s="189">
        <f t="shared" si="1058"/>
        <v>0</v>
      </c>
      <c r="M849" s="189">
        <f t="shared" si="1058"/>
        <v>0</v>
      </c>
      <c r="N849" s="189">
        <f t="shared" si="1058"/>
        <v>0</v>
      </c>
      <c r="O849" s="189">
        <f t="shared" si="1058"/>
        <v>0</v>
      </c>
      <c r="P849" s="189">
        <f t="shared" si="1058"/>
        <v>0</v>
      </c>
      <c r="Q849" s="189">
        <f t="shared" si="1058"/>
        <v>0</v>
      </c>
      <c r="R849" s="189">
        <f t="shared" si="1058"/>
        <v>0</v>
      </c>
      <c r="S849" s="189">
        <f t="shared" si="1058"/>
        <v>0</v>
      </c>
      <c r="T849" s="199">
        <f t="shared" si="1043"/>
        <v>0</v>
      </c>
      <c r="U849" s="199">
        <f t="shared" si="1021"/>
        <v>0</v>
      </c>
      <c r="V849" s="189">
        <f t="shared" ref="V849" si="1059">SUM(V850+V851+V852)</f>
        <v>0</v>
      </c>
      <c r="W849" s="199">
        <f t="shared" si="1039"/>
        <v>0</v>
      </c>
      <c r="X849" s="189"/>
      <c r="Y849" s="189"/>
      <c r="AA849" s="292">
        <f t="shared" si="1003"/>
        <v>0</v>
      </c>
    </row>
    <row r="850" spans="1:27" s="200" customFormat="1" hidden="1" x14ac:dyDescent="0.25">
      <c r="A850" s="195"/>
      <c r="B850" s="196" t="s">
        <v>10</v>
      </c>
      <c r="C850" s="197" t="s">
        <v>11</v>
      </c>
      <c r="D850" s="198"/>
      <c r="E850" s="198"/>
      <c r="F850" s="199">
        <f t="shared" si="1054"/>
        <v>0</v>
      </c>
      <c r="G850" s="199"/>
      <c r="H850" s="198"/>
      <c r="I850" s="198"/>
      <c r="J850" s="199">
        <f t="shared" si="1018"/>
        <v>0</v>
      </c>
      <c r="K850" s="198"/>
      <c r="L850" s="198"/>
      <c r="M850" s="198"/>
      <c r="N850" s="198"/>
      <c r="O850" s="198"/>
      <c r="P850" s="198"/>
      <c r="Q850" s="198"/>
      <c r="R850" s="198"/>
      <c r="S850" s="198"/>
      <c r="T850" s="199">
        <f t="shared" si="1043"/>
        <v>0</v>
      </c>
      <c r="U850" s="199">
        <f t="shared" si="1021"/>
        <v>0</v>
      </c>
      <c r="V850" s="198"/>
      <c r="W850" s="199">
        <f t="shared" si="1039"/>
        <v>0</v>
      </c>
      <c r="X850" s="198"/>
      <c r="Y850" s="198"/>
      <c r="AA850" s="292">
        <f t="shared" si="1003"/>
        <v>0</v>
      </c>
    </row>
    <row r="851" spans="1:27" s="200" customFormat="1" hidden="1" x14ac:dyDescent="0.25">
      <c r="A851" s="195"/>
      <c r="B851" s="196" t="s">
        <v>12</v>
      </c>
      <c r="C851" s="197" t="s">
        <v>13</v>
      </c>
      <c r="D851" s="198"/>
      <c r="E851" s="198"/>
      <c r="F851" s="199">
        <f t="shared" si="1054"/>
        <v>0</v>
      </c>
      <c r="G851" s="199"/>
      <c r="H851" s="198"/>
      <c r="I851" s="198"/>
      <c r="J851" s="199">
        <f t="shared" si="1018"/>
        <v>0</v>
      </c>
      <c r="K851" s="198"/>
      <c r="L851" s="198"/>
      <c r="M851" s="198"/>
      <c r="N851" s="198"/>
      <c r="O851" s="198"/>
      <c r="P851" s="198"/>
      <c r="Q851" s="198"/>
      <c r="R851" s="198"/>
      <c r="S851" s="198"/>
      <c r="T851" s="199">
        <f t="shared" si="1043"/>
        <v>0</v>
      </c>
      <c r="U851" s="199">
        <f t="shared" si="1021"/>
        <v>0</v>
      </c>
      <c r="V851" s="198"/>
      <c r="W851" s="199">
        <f t="shared" si="1039"/>
        <v>0</v>
      </c>
      <c r="X851" s="198"/>
      <c r="Y851" s="198"/>
      <c r="AA851" s="292">
        <f t="shared" si="1003"/>
        <v>0</v>
      </c>
    </row>
    <row r="852" spans="1:27" s="200" customFormat="1" ht="12.75" hidden="1" customHeight="1" x14ac:dyDescent="0.25">
      <c r="A852" s="195"/>
      <c r="B852" s="196" t="s">
        <v>14</v>
      </c>
      <c r="C852" s="197" t="s">
        <v>15</v>
      </c>
      <c r="D852" s="198"/>
      <c r="E852" s="198"/>
      <c r="F852" s="199">
        <f t="shared" si="1054"/>
        <v>0</v>
      </c>
      <c r="G852" s="199"/>
      <c r="H852" s="198"/>
      <c r="I852" s="198"/>
      <c r="J852" s="199">
        <f t="shared" si="1018"/>
        <v>0</v>
      </c>
      <c r="K852" s="198"/>
      <c r="L852" s="198"/>
      <c r="M852" s="198"/>
      <c r="N852" s="198"/>
      <c r="O852" s="198"/>
      <c r="P852" s="198"/>
      <c r="Q852" s="198"/>
      <c r="R852" s="198"/>
      <c r="S852" s="198"/>
      <c r="T852" s="199">
        <f t="shared" si="1043"/>
        <v>0</v>
      </c>
      <c r="U852" s="199">
        <f t="shared" si="1021"/>
        <v>0</v>
      </c>
      <c r="V852" s="198"/>
      <c r="W852" s="199">
        <f t="shared" si="1039"/>
        <v>0</v>
      </c>
      <c r="X852" s="198"/>
      <c r="Y852" s="198"/>
      <c r="AA852" s="292">
        <f t="shared" si="1003"/>
        <v>0</v>
      </c>
    </row>
    <row r="853" spans="1:27" s="190" customFormat="1" ht="12.75" customHeight="1" x14ac:dyDescent="0.25">
      <c r="A853" s="187"/>
      <c r="B853" s="187">
        <v>32</v>
      </c>
      <c r="C853" s="188"/>
      <c r="D853" s="189">
        <f t="shared" ref="D853:E853" si="1060">SUM(D854+D859+D866+D876+D878)</f>
        <v>0</v>
      </c>
      <c r="E853" s="189">
        <f t="shared" si="1060"/>
        <v>0</v>
      </c>
      <c r="F853" s="199">
        <f t="shared" si="1054"/>
        <v>26000</v>
      </c>
      <c r="G853" s="189"/>
      <c r="H853" s="189">
        <f t="shared" ref="H853:I853" si="1061">SUM(H854+H859+H866+H876+H878)</f>
        <v>0</v>
      </c>
      <c r="I853" s="189">
        <f t="shared" si="1061"/>
        <v>13000</v>
      </c>
      <c r="J853" s="199">
        <f t="shared" si="1018"/>
        <v>13000</v>
      </c>
      <c r="K853" s="189">
        <f t="shared" ref="K853:S853" si="1062">SUM(K854+K859+K866+K876+K878)</f>
        <v>0</v>
      </c>
      <c r="L853" s="189">
        <f t="shared" si="1062"/>
        <v>0</v>
      </c>
      <c r="M853" s="189">
        <f t="shared" si="1062"/>
        <v>0</v>
      </c>
      <c r="N853" s="189">
        <f t="shared" si="1062"/>
        <v>0</v>
      </c>
      <c r="O853" s="189">
        <f t="shared" si="1062"/>
        <v>0</v>
      </c>
      <c r="P853" s="189">
        <f t="shared" si="1062"/>
        <v>0</v>
      </c>
      <c r="Q853" s="189">
        <f t="shared" si="1062"/>
        <v>0</v>
      </c>
      <c r="R853" s="189">
        <f t="shared" si="1062"/>
        <v>0</v>
      </c>
      <c r="S853" s="189">
        <f t="shared" si="1062"/>
        <v>0</v>
      </c>
      <c r="T853" s="199">
        <f t="shared" si="1043"/>
        <v>0</v>
      </c>
      <c r="U853" s="199">
        <f t="shared" si="1021"/>
        <v>13000</v>
      </c>
      <c r="V853" s="189">
        <f t="shared" ref="V853" si="1063">SUM(V854+V859+V866+V876+V878)</f>
        <v>0</v>
      </c>
      <c r="W853" s="199">
        <f t="shared" si="1039"/>
        <v>13000</v>
      </c>
      <c r="X853" s="189"/>
      <c r="Y853" s="189"/>
      <c r="AA853" s="292">
        <f t="shared" si="1003"/>
        <v>0</v>
      </c>
    </row>
    <row r="854" spans="1:27" s="190" customFormat="1" ht="12.75" hidden="1" customHeight="1" x14ac:dyDescent="0.25">
      <c r="A854" s="187"/>
      <c r="B854" s="187">
        <v>321</v>
      </c>
      <c r="C854" s="188"/>
      <c r="D854" s="189">
        <f t="shared" ref="D854:E854" si="1064">SUM(D855+D856+D857+D858)</f>
        <v>0</v>
      </c>
      <c r="E854" s="189">
        <f t="shared" si="1064"/>
        <v>0</v>
      </c>
      <c r="F854" s="199">
        <f t="shared" si="1054"/>
        <v>0</v>
      </c>
      <c r="G854" s="189"/>
      <c r="H854" s="189">
        <f t="shared" ref="H854:I854" si="1065">SUM(H855+H856+H857+H858)</f>
        <v>0</v>
      </c>
      <c r="I854" s="189">
        <f t="shared" si="1065"/>
        <v>0</v>
      </c>
      <c r="J854" s="199">
        <f t="shared" si="1018"/>
        <v>0</v>
      </c>
      <c r="K854" s="189">
        <f t="shared" ref="K854:S854" si="1066">SUM(K855+K856+K857+K858)</f>
        <v>0</v>
      </c>
      <c r="L854" s="189">
        <f t="shared" si="1066"/>
        <v>0</v>
      </c>
      <c r="M854" s="189">
        <f t="shared" si="1066"/>
        <v>0</v>
      </c>
      <c r="N854" s="189">
        <f t="shared" si="1066"/>
        <v>0</v>
      </c>
      <c r="O854" s="189">
        <f t="shared" si="1066"/>
        <v>0</v>
      </c>
      <c r="P854" s="189">
        <f t="shared" si="1066"/>
        <v>0</v>
      </c>
      <c r="Q854" s="189">
        <f t="shared" si="1066"/>
        <v>0</v>
      </c>
      <c r="R854" s="189">
        <f t="shared" si="1066"/>
        <v>0</v>
      </c>
      <c r="S854" s="189">
        <f t="shared" si="1066"/>
        <v>0</v>
      </c>
      <c r="T854" s="199">
        <f t="shared" si="1043"/>
        <v>0</v>
      </c>
      <c r="U854" s="199">
        <f t="shared" si="1021"/>
        <v>0</v>
      </c>
      <c r="V854" s="189">
        <f t="shared" ref="V854" si="1067">SUM(V855+V856+V857+V858)</f>
        <v>0</v>
      </c>
      <c r="W854" s="199">
        <f t="shared" si="1039"/>
        <v>0</v>
      </c>
      <c r="X854" s="189"/>
      <c r="Y854" s="189"/>
      <c r="AA854" s="292">
        <f t="shared" si="1003"/>
        <v>0</v>
      </c>
    </row>
    <row r="855" spans="1:27" s="200" customFormat="1" hidden="1" x14ac:dyDescent="0.25">
      <c r="A855" s="195"/>
      <c r="B855" s="196" t="s">
        <v>16</v>
      </c>
      <c r="C855" s="197" t="s">
        <v>17</v>
      </c>
      <c r="D855" s="198"/>
      <c r="E855" s="198"/>
      <c r="F855" s="199">
        <f t="shared" si="1054"/>
        <v>0</v>
      </c>
      <c r="G855" s="199"/>
      <c r="H855" s="198"/>
      <c r="I855" s="198"/>
      <c r="J855" s="199">
        <f t="shared" si="1018"/>
        <v>0</v>
      </c>
      <c r="K855" s="198"/>
      <c r="L855" s="198"/>
      <c r="M855" s="198"/>
      <c r="N855" s="198"/>
      <c r="O855" s="198"/>
      <c r="P855" s="198"/>
      <c r="Q855" s="198"/>
      <c r="R855" s="198"/>
      <c r="S855" s="198"/>
      <c r="T855" s="199">
        <f t="shared" si="1043"/>
        <v>0</v>
      </c>
      <c r="U855" s="199">
        <f t="shared" si="1021"/>
        <v>0</v>
      </c>
      <c r="V855" s="198"/>
      <c r="W855" s="199">
        <f t="shared" si="1039"/>
        <v>0</v>
      </c>
      <c r="X855" s="198"/>
      <c r="Y855" s="198"/>
      <c r="AA855" s="292">
        <f t="shared" si="1003"/>
        <v>0</v>
      </c>
    </row>
    <row r="856" spans="1:27" s="200" customFormat="1" hidden="1" x14ac:dyDescent="0.25">
      <c r="A856" s="195"/>
      <c r="B856" s="196" t="s">
        <v>18</v>
      </c>
      <c r="C856" s="197" t="s">
        <v>19</v>
      </c>
      <c r="D856" s="198"/>
      <c r="E856" s="198"/>
      <c r="F856" s="199">
        <f t="shared" si="1054"/>
        <v>0</v>
      </c>
      <c r="G856" s="199"/>
      <c r="H856" s="198"/>
      <c r="I856" s="198"/>
      <c r="J856" s="199">
        <f t="shared" si="1018"/>
        <v>0</v>
      </c>
      <c r="K856" s="198"/>
      <c r="L856" s="198"/>
      <c r="M856" s="198"/>
      <c r="N856" s="198"/>
      <c r="O856" s="198"/>
      <c r="P856" s="198"/>
      <c r="Q856" s="198"/>
      <c r="R856" s="198"/>
      <c r="S856" s="198"/>
      <c r="T856" s="199">
        <f t="shared" si="1043"/>
        <v>0</v>
      </c>
      <c r="U856" s="199">
        <f t="shared" si="1021"/>
        <v>0</v>
      </c>
      <c r="V856" s="198"/>
      <c r="W856" s="199">
        <f t="shared" si="1039"/>
        <v>0</v>
      </c>
      <c r="X856" s="198"/>
      <c r="Y856" s="198"/>
      <c r="AA856" s="292">
        <f t="shared" si="1003"/>
        <v>0</v>
      </c>
    </row>
    <row r="857" spans="1:27" s="200" customFormat="1" hidden="1" x14ac:dyDescent="0.25">
      <c r="A857" s="195"/>
      <c r="B857" s="196" t="s">
        <v>20</v>
      </c>
      <c r="C857" s="197" t="s">
        <v>21</v>
      </c>
      <c r="D857" s="198"/>
      <c r="E857" s="198"/>
      <c r="F857" s="199">
        <f t="shared" si="1054"/>
        <v>0</v>
      </c>
      <c r="G857" s="199"/>
      <c r="H857" s="198"/>
      <c r="I857" s="198"/>
      <c r="J857" s="199">
        <f t="shared" si="1018"/>
        <v>0</v>
      </c>
      <c r="K857" s="198"/>
      <c r="L857" s="198"/>
      <c r="M857" s="198"/>
      <c r="N857" s="198"/>
      <c r="O857" s="198"/>
      <c r="P857" s="198"/>
      <c r="Q857" s="198"/>
      <c r="R857" s="198"/>
      <c r="S857" s="198"/>
      <c r="T857" s="199">
        <f t="shared" si="1043"/>
        <v>0</v>
      </c>
      <c r="U857" s="199">
        <f t="shared" si="1021"/>
        <v>0</v>
      </c>
      <c r="V857" s="198"/>
      <c r="W857" s="199">
        <f t="shared" si="1039"/>
        <v>0</v>
      </c>
      <c r="X857" s="198"/>
      <c r="Y857" s="198"/>
      <c r="AA857" s="292">
        <f t="shared" si="1003"/>
        <v>0</v>
      </c>
    </row>
    <row r="858" spans="1:27" s="200" customFormat="1" hidden="1" x14ac:dyDescent="0.25">
      <c r="A858" s="195"/>
      <c r="B858" s="195">
        <v>3214</v>
      </c>
      <c r="C858" s="197" t="s">
        <v>22</v>
      </c>
      <c r="D858" s="198"/>
      <c r="E858" s="198"/>
      <c r="F858" s="199">
        <f t="shared" si="1054"/>
        <v>0</v>
      </c>
      <c r="G858" s="199"/>
      <c r="H858" s="198"/>
      <c r="I858" s="198"/>
      <c r="J858" s="199">
        <f t="shared" si="1018"/>
        <v>0</v>
      </c>
      <c r="K858" s="198"/>
      <c r="L858" s="198"/>
      <c r="M858" s="198"/>
      <c r="N858" s="198"/>
      <c r="O858" s="198"/>
      <c r="P858" s="198"/>
      <c r="Q858" s="198"/>
      <c r="R858" s="198"/>
      <c r="S858" s="198"/>
      <c r="T858" s="199">
        <f t="shared" si="1043"/>
        <v>0</v>
      </c>
      <c r="U858" s="199">
        <f t="shared" si="1021"/>
        <v>0</v>
      </c>
      <c r="V858" s="198"/>
      <c r="W858" s="199">
        <f t="shared" si="1039"/>
        <v>0</v>
      </c>
      <c r="X858" s="198"/>
      <c r="Y858" s="198"/>
      <c r="AA858" s="292">
        <f t="shared" si="1003"/>
        <v>0</v>
      </c>
    </row>
    <row r="859" spans="1:27" s="190" customFormat="1" x14ac:dyDescent="0.25">
      <c r="A859" s="187"/>
      <c r="B859" s="187">
        <v>322</v>
      </c>
      <c r="C859" s="188"/>
      <c r="D859" s="189">
        <f t="shared" ref="D859:E859" si="1068">SUM(D860+D861+D862+D863+D864+D865)</f>
        <v>0</v>
      </c>
      <c r="E859" s="189">
        <f t="shared" si="1068"/>
        <v>0</v>
      </c>
      <c r="F859" s="199">
        <f t="shared" si="1054"/>
        <v>26000</v>
      </c>
      <c r="G859" s="189"/>
      <c r="H859" s="189">
        <f t="shared" ref="H859:I859" si="1069">SUM(H860+H861+H862+H863+H864+H865)</f>
        <v>0</v>
      </c>
      <c r="I859" s="189">
        <f t="shared" si="1069"/>
        <v>13000</v>
      </c>
      <c r="J859" s="199">
        <f t="shared" si="1018"/>
        <v>13000</v>
      </c>
      <c r="K859" s="189">
        <f t="shared" ref="K859:S859" si="1070">SUM(K860+K861+K862+K863+K864+K865)</f>
        <v>0</v>
      </c>
      <c r="L859" s="189">
        <f t="shared" si="1070"/>
        <v>0</v>
      </c>
      <c r="M859" s="189">
        <f t="shared" si="1070"/>
        <v>0</v>
      </c>
      <c r="N859" s="189">
        <f t="shared" si="1070"/>
        <v>0</v>
      </c>
      <c r="O859" s="189">
        <f t="shared" si="1070"/>
        <v>0</v>
      </c>
      <c r="P859" s="189">
        <f t="shared" si="1070"/>
        <v>0</v>
      </c>
      <c r="Q859" s="189">
        <f t="shared" si="1070"/>
        <v>0</v>
      </c>
      <c r="R859" s="189">
        <f t="shared" si="1070"/>
        <v>0</v>
      </c>
      <c r="S859" s="189">
        <f t="shared" si="1070"/>
        <v>0</v>
      </c>
      <c r="T859" s="199">
        <f t="shared" si="1043"/>
        <v>0</v>
      </c>
      <c r="U859" s="199">
        <f t="shared" si="1021"/>
        <v>13000</v>
      </c>
      <c r="V859" s="189">
        <f t="shared" ref="V859:V920" si="1071">SUM(V860+V861+V862+V863+V864+V865)</f>
        <v>0</v>
      </c>
      <c r="W859" s="199">
        <f t="shared" si="1039"/>
        <v>13000</v>
      </c>
      <c r="X859" s="189"/>
      <c r="Y859" s="189"/>
      <c r="AA859" s="292">
        <f t="shared" si="1003"/>
        <v>0</v>
      </c>
    </row>
    <row r="860" spans="1:27" s="200" customFormat="1" x14ac:dyDescent="0.25">
      <c r="A860" s="195"/>
      <c r="B860" s="196" t="s">
        <v>23</v>
      </c>
      <c r="C860" s="197" t="s">
        <v>24</v>
      </c>
      <c r="D860" s="198"/>
      <c r="E860" s="198"/>
      <c r="F860" s="199">
        <f t="shared" si="1054"/>
        <v>0</v>
      </c>
      <c r="G860" s="199"/>
      <c r="H860" s="198"/>
      <c r="I860" s="198"/>
      <c r="J860" s="199">
        <f t="shared" si="1018"/>
        <v>0</v>
      </c>
      <c r="K860" s="198"/>
      <c r="L860" s="198"/>
      <c r="M860" s="198"/>
      <c r="N860" s="198"/>
      <c r="O860" s="198"/>
      <c r="P860" s="198"/>
      <c r="Q860" s="198"/>
      <c r="R860" s="198"/>
      <c r="S860" s="198"/>
      <c r="T860" s="199">
        <f t="shared" si="1043"/>
        <v>0</v>
      </c>
      <c r="U860" s="199">
        <f t="shared" si="1021"/>
        <v>0</v>
      </c>
      <c r="V860" s="189">
        <f t="shared" si="1071"/>
        <v>0</v>
      </c>
      <c r="W860" s="199">
        <f t="shared" si="1039"/>
        <v>0</v>
      </c>
      <c r="X860" s="198"/>
      <c r="Y860" s="198"/>
      <c r="AA860" s="292">
        <f t="shared" si="1003"/>
        <v>0</v>
      </c>
    </row>
    <row r="861" spans="1:27" s="200" customFormat="1" x14ac:dyDescent="0.25">
      <c r="A861" s="195"/>
      <c r="B861" s="196" t="s">
        <v>25</v>
      </c>
      <c r="C861" s="197" t="s">
        <v>26</v>
      </c>
      <c r="D861" s="198"/>
      <c r="E861" s="198"/>
      <c r="F861" s="199">
        <f t="shared" si="1054"/>
        <v>26000</v>
      </c>
      <c r="G861" s="199"/>
      <c r="H861" s="198"/>
      <c r="I861" s="198">
        <v>13000</v>
      </c>
      <c r="J861" s="199">
        <f t="shared" si="1018"/>
        <v>13000</v>
      </c>
      <c r="K861" s="198"/>
      <c r="L861" s="198"/>
      <c r="M861" s="198"/>
      <c r="N861" s="198"/>
      <c r="O861" s="198"/>
      <c r="P861" s="198"/>
      <c r="Q861" s="198"/>
      <c r="R861" s="198"/>
      <c r="S861" s="198"/>
      <c r="T861" s="199">
        <f t="shared" si="1043"/>
        <v>0</v>
      </c>
      <c r="U861" s="199">
        <f t="shared" si="1021"/>
        <v>13000</v>
      </c>
      <c r="V861" s="189">
        <f t="shared" si="1071"/>
        <v>0</v>
      </c>
      <c r="W861" s="199">
        <f t="shared" si="1039"/>
        <v>13000</v>
      </c>
      <c r="X861" s="198"/>
      <c r="Y861" s="198"/>
      <c r="AA861" s="292">
        <f t="shared" si="1003"/>
        <v>0</v>
      </c>
    </row>
    <row r="862" spans="1:27" s="200" customFormat="1" hidden="1" x14ac:dyDescent="0.25">
      <c r="A862" s="195"/>
      <c r="B862" s="196" t="s">
        <v>27</v>
      </c>
      <c r="C862" s="197" t="s">
        <v>28</v>
      </c>
      <c r="D862" s="198"/>
      <c r="E862" s="198"/>
      <c r="F862" s="199">
        <f t="shared" si="1054"/>
        <v>0</v>
      </c>
      <c r="G862" s="199"/>
      <c r="H862" s="198"/>
      <c r="I862" s="198"/>
      <c r="J862" s="199">
        <f t="shared" si="1018"/>
        <v>0</v>
      </c>
      <c r="K862" s="198"/>
      <c r="L862" s="198"/>
      <c r="M862" s="198"/>
      <c r="N862" s="198"/>
      <c r="O862" s="198"/>
      <c r="P862" s="198"/>
      <c r="Q862" s="198"/>
      <c r="R862" s="198"/>
      <c r="S862" s="198"/>
      <c r="T862" s="199">
        <f t="shared" si="1043"/>
        <v>0</v>
      </c>
      <c r="U862" s="199">
        <f t="shared" si="1021"/>
        <v>0</v>
      </c>
      <c r="V862" s="189">
        <f t="shared" si="1071"/>
        <v>0</v>
      </c>
      <c r="W862" s="199">
        <f t="shared" si="1039"/>
        <v>0</v>
      </c>
      <c r="X862" s="198"/>
      <c r="Y862" s="198"/>
      <c r="AA862" s="292">
        <f t="shared" ref="AA862:AA902" si="1072">SUM(P862+Z862)</f>
        <v>0</v>
      </c>
    </row>
    <row r="863" spans="1:27" s="200" customFormat="1" hidden="1" x14ac:dyDescent="0.25">
      <c r="A863" s="195"/>
      <c r="B863" s="196" t="s">
        <v>29</v>
      </c>
      <c r="C863" s="197" t="s">
        <v>30</v>
      </c>
      <c r="D863" s="198"/>
      <c r="E863" s="198"/>
      <c r="F863" s="199">
        <f t="shared" si="1054"/>
        <v>0</v>
      </c>
      <c r="G863" s="199"/>
      <c r="H863" s="198"/>
      <c r="I863" s="198"/>
      <c r="J863" s="199">
        <f t="shared" si="1018"/>
        <v>0</v>
      </c>
      <c r="K863" s="198"/>
      <c r="L863" s="198"/>
      <c r="M863" s="198"/>
      <c r="N863" s="198"/>
      <c r="O863" s="198"/>
      <c r="P863" s="198"/>
      <c r="Q863" s="198"/>
      <c r="R863" s="198"/>
      <c r="S863" s="198"/>
      <c r="T863" s="199">
        <f t="shared" si="1043"/>
        <v>0</v>
      </c>
      <c r="U863" s="199">
        <f t="shared" si="1021"/>
        <v>0</v>
      </c>
      <c r="V863" s="189">
        <f t="shared" si="1071"/>
        <v>0</v>
      </c>
      <c r="W863" s="199">
        <f t="shared" si="1039"/>
        <v>0</v>
      </c>
      <c r="X863" s="198"/>
      <c r="Y863" s="198"/>
      <c r="AA863" s="292">
        <f t="shared" si="1072"/>
        <v>0</v>
      </c>
    </row>
    <row r="864" spans="1:27" s="200" customFormat="1" hidden="1" x14ac:dyDescent="0.25">
      <c r="A864" s="195"/>
      <c r="B864" s="196" t="s">
        <v>31</v>
      </c>
      <c r="C864" s="197" t="s">
        <v>32</v>
      </c>
      <c r="D864" s="198"/>
      <c r="E864" s="198"/>
      <c r="F864" s="199">
        <f t="shared" si="1054"/>
        <v>0</v>
      </c>
      <c r="G864" s="199"/>
      <c r="H864" s="198"/>
      <c r="I864" s="198"/>
      <c r="J864" s="199">
        <f t="shared" si="1018"/>
        <v>0</v>
      </c>
      <c r="K864" s="198"/>
      <c r="L864" s="198"/>
      <c r="M864" s="198"/>
      <c r="N864" s="198"/>
      <c r="O864" s="198"/>
      <c r="P864" s="198"/>
      <c r="Q864" s="198"/>
      <c r="R864" s="198"/>
      <c r="S864" s="198"/>
      <c r="T864" s="199">
        <f t="shared" si="1043"/>
        <v>0</v>
      </c>
      <c r="U864" s="199">
        <f t="shared" si="1021"/>
        <v>0</v>
      </c>
      <c r="V864" s="189">
        <f t="shared" si="1071"/>
        <v>0</v>
      </c>
      <c r="W864" s="199">
        <f t="shared" si="1039"/>
        <v>0</v>
      </c>
      <c r="X864" s="198"/>
      <c r="Y864" s="198"/>
      <c r="AA864" s="292">
        <f t="shared" si="1072"/>
        <v>0</v>
      </c>
    </row>
    <row r="865" spans="1:27" s="200" customFormat="1" hidden="1" x14ac:dyDescent="0.25">
      <c r="A865" s="195"/>
      <c r="B865" s="202" t="s">
        <v>33</v>
      </c>
      <c r="C865" s="197" t="s">
        <v>34</v>
      </c>
      <c r="D865" s="198"/>
      <c r="E865" s="198"/>
      <c r="F865" s="199">
        <f t="shared" si="1054"/>
        <v>0</v>
      </c>
      <c r="G865" s="199"/>
      <c r="H865" s="198"/>
      <c r="I865" s="198"/>
      <c r="J865" s="199">
        <f t="shared" si="1018"/>
        <v>0</v>
      </c>
      <c r="K865" s="198"/>
      <c r="L865" s="198"/>
      <c r="M865" s="198"/>
      <c r="N865" s="198"/>
      <c r="O865" s="198"/>
      <c r="P865" s="198"/>
      <c r="Q865" s="198"/>
      <c r="R865" s="198"/>
      <c r="S865" s="198"/>
      <c r="T865" s="199">
        <f t="shared" si="1043"/>
        <v>0</v>
      </c>
      <c r="U865" s="199">
        <f t="shared" si="1021"/>
        <v>0</v>
      </c>
      <c r="V865" s="189">
        <f t="shared" si="1071"/>
        <v>0</v>
      </c>
      <c r="W865" s="199">
        <f t="shared" si="1039"/>
        <v>0</v>
      </c>
      <c r="X865" s="198"/>
      <c r="Y865" s="198"/>
      <c r="AA865" s="292">
        <f t="shared" si="1072"/>
        <v>0</v>
      </c>
    </row>
    <row r="866" spans="1:27" s="190" customFormat="1" hidden="1" x14ac:dyDescent="0.25">
      <c r="A866" s="187"/>
      <c r="B866" s="187">
        <v>323</v>
      </c>
      <c r="C866" s="188"/>
      <c r="D866" s="189">
        <f t="shared" ref="D866:E866" si="1073">SUM(D867+D868+D869+D870+D871+D872+D873+D874+D875)</f>
        <v>0</v>
      </c>
      <c r="E866" s="189">
        <f t="shared" si="1073"/>
        <v>0</v>
      </c>
      <c r="F866" s="199">
        <f t="shared" si="1054"/>
        <v>0</v>
      </c>
      <c r="G866" s="189"/>
      <c r="H866" s="189">
        <f t="shared" ref="H866:I866" si="1074">SUM(H867+H868+H869+H870+H871+H872+H873+H874+H875)</f>
        <v>0</v>
      </c>
      <c r="I866" s="189">
        <f t="shared" si="1074"/>
        <v>0</v>
      </c>
      <c r="J866" s="199">
        <f t="shared" si="1018"/>
        <v>0</v>
      </c>
      <c r="K866" s="189">
        <f t="shared" ref="K866:S866" si="1075">SUM(K867+K868+K869+K870+K871+K872+K873+K874+K875)</f>
        <v>0</v>
      </c>
      <c r="L866" s="189">
        <f t="shared" si="1075"/>
        <v>0</v>
      </c>
      <c r="M866" s="189">
        <f t="shared" si="1075"/>
        <v>0</v>
      </c>
      <c r="N866" s="189">
        <f t="shared" si="1075"/>
        <v>0</v>
      </c>
      <c r="O866" s="189">
        <f t="shared" si="1075"/>
        <v>0</v>
      </c>
      <c r="P866" s="189">
        <f t="shared" si="1075"/>
        <v>0</v>
      </c>
      <c r="Q866" s="189">
        <f t="shared" si="1075"/>
        <v>0</v>
      </c>
      <c r="R866" s="189">
        <f t="shared" si="1075"/>
        <v>0</v>
      </c>
      <c r="S866" s="189">
        <f t="shared" si="1075"/>
        <v>0</v>
      </c>
      <c r="T866" s="199">
        <f t="shared" si="1043"/>
        <v>0</v>
      </c>
      <c r="U866" s="199">
        <f t="shared" si="1021"/>
        <v>0</v>
      </c>
      <c r="V866" s="189">
        <f t="shared" si="1071"/>
        <v>0</v>
      </c>
      <c r="W866" s="199">
        <f t="shared" si="1039"/>
        <v>0</v>
      </c>
      <c r="X866" s="189"/>
      <c r="Y866" s="189"/>
      <c r="AA866" s="292">
        <f t="shared" si="1072"/>
        <v>0</v>
      </c>
    </row>
    <row r="867" spans="1:27" s="200" customFormat="1" hidden="1" x14ac:dyDescent="0.25">
      <c r="A867" s="195"/>
      <c r="B867" s="196" t="s">
        <v>35</v>
      </c>
      <c r="C867" s="197" t="s">
        <v>36</v>
      </c>
      <c r="D867" s="198"/>
      <c r="E867" s="198"/>
      <c r="F867" s="199">
        <f t="shared" si="1054"/>
        <v>0</v>
      </c>
      <c r="G867" s="199"/>
      <c r="H867" s="198"/>
      <c r="I867" s="198"/>
      <c r="J867" s="199">
        <f t="shared" si="1018"/>
        <v>0</v>
      </c>
      <c r="K867" s="198"/>
      <c r="L867" s="198"/>
      <c r="M867" s="198"/>
      <c r="N867" s="198"/>
      <c r="O867" s="198"/>
      <c r="P867" s="198"/>
      <c r="Q867" s="198"/>
      <c r="R867" s="198"/>
      <c r="S867" s="198"/>
      <c r="T867" s="199">
        <f t="shared" si="1043"/>
        <v>0</v>
      </c>
      <c r="U867" s="199">
        <f t="shared" si="1021"/>
        <v>0</v>
      </c>
      <c r="V867" s="189">
        <f t="shared" si="1071"/>
        <v>0</v>
      </c>
      <c r="W867" s="199">
        <f t="shared" si="1039"/>
        <v>0</v>
      </c>
      <c r="X867" s="198"/>
      <c r="Y867" s="198"/>
      <c r="AA867" s="292">
        <f t="shared" si="1072"/>
        <v>0</v>
      </c>
    </row>
    <row r="868" spans="1:27" s="200" customFormat="1" hidden="1" x14ac:dyDescent="0.25">
      <c r="A868" s="195"/>
      <c r="B868" s="196" t="s">
        <v>37</v>
      </c>
      <c r="C868" s="197" t="s">
        <v>38</v>
      </c>
      <c r="D868" s="198"/>
      <c r="E868" s="198"/>
      <c r="F868" s="199">
        <f t="shared" si="1054"/>
        <v>0</v>
      </c>
      <c r="G868" s="199"/>
      <c r="H868" s="198"/>
      <c r="I868" s="198"/>
      <c r="J868" s="199">
        <f t="shared" si="1018"/>
        <v>0</v>
      </c>
      <c r="K868" s="198"/>
      <c r="L868" s="198"/>
      <c r="M868" s="198"/>
      <c r="N868" s="198"/>
      <c r="O868" s="198"/>
      <c r="P868" s="198"/>
      <c r="Q868" s="198"/>
      <c r="R868" s="198"/>
      <c r="S868" s="198"/>
      <c r="T868" s="199">
        <f t="shared" si="1043"/>
        <v>0</v>
      </c>
      <c r="U868" s="199">
        <f t="shared" si="1021"/>
        <v>0</v>
      </c>
      <c r="V868" s="189">
        <f t="shared" si="1071"/>
        <v>0</v>
      </c>
      <c r="W868" s="199">
        <f t="shared" si="1039"/>
        <v>0</v>
      </c>
      <c r="X868" s="198"/>
      <c r="Y868" s="198"/>
      <c r="AA868" s="292">
        <f t="shared" si="1072"/>
        <v>0</v>
      </c>
    </row>
    <row r="869" spans="1:27" s="200" customFormat="1" hidden="1" x14ac:dyDescent="0.25">
      <c r="A869" s="195"/>
      <c r="B869" s="196" t="s">
        <v>39</v>
      </c>
      <c r="C869" s="197" t="s">
        <v>40</v>
      </c>
      <c r="D869" s="198"/>
      <c r="E869" s="198"/>
      <c r="F869" s="199">
        <f t="shared" si="1054"/>
        <v>0</v>
      </c>
      <c r="G869" s="199"/>
      <c r="H869" s="198"/>
      <c r="I869" s="198"/>
      <c r="J869" s="199">
        <f t="shared" si="1018"/>
        <v>0</v>
      </c>
      <c r="K869" s="198"/>
      <c r="L869" s="198"/>
      <c r="M869" s="198"/>
      <c r="N869" s="198"/>
      <c r="O869" s="198"/>
      <c r="P869" s="198"/>
      <c r="Q869" s="198"/>
      <c r="R869" s="198"/>
      <c r="S869" s="198"/>
      <c r="T869" s="199">
        <f t="shared" si="1043"/>
        <v>0</v>
      </c>
      <c r="U869" s="199">
        <f t="shared" si="1021"/>
        <v>0</v>
      </c>
      <c r="V869" s="189">
        <f t="shared" si="1071"/>
        <v>0</v>
      </c>
      <c r="W869" s="199">
        <f t="shared" si="1039"/>
        <v>0</v>
      </c>
      <c r="X869" s="198"/>
      <c r="Y869" s="198"/>
      <c r="AA869" s="292">
        <f t="shared" si="1072"/>
        <v>0</v>
      </c>
    </row>
    <row r="870" spans="1:27" s="200" customFormat="1" hidden="1" x14ac:dyDescent="0.25">
      <c r="A870" s="195"/>
      <c r="B870" s="196" t="s">
        <v>41</v>
      </c>
      <c r="C870" s="197" t="s">
        <v>42</v>
      </c>
      <c r="D870" s="198"/>
      <c r="E870" s="198"/>
      <c r="F870" s="199">
        <f t="shared" si="1054"/>
        <v>0</v>
      </c>
      <c r="G870" s="199"/>
      <c r="H870" s="198"/>
      <c r="I870" s="198"/>
      <c r="J870" s="199">
        <f t="shared" si="1018"/>
        <v>0</v>
      </c>
      <c r="K870" s="198"/>
      <c r="L870" s="198"/>
      <c r="M870" s="198"/>
      <c r="N870" s="198"/>
      <c r="O870" s="198"/>
      <c r="P870" s="198"/>
      <c r="Q870" s="198"/>
      <c r="R870" s="198"/>
      <c r="S870" s="198"/>
      <c r="T870" s="199">
        <f t="shared" si="1043"/>
        <v>0</v>
      </c>
      <c r="U870" s="199">
        <f t="shared" si="1021"/>
        <v>0</v>
      </c>
      <c r="V870" s="189">
        <f t="shared" si="1071"/>
        <v>0</v>
      </c>
      <c r="W870" s="199">
        <f t="shared" si="1039"/>
        <v>0</v>
      </c>
      <c r="X870" s="198"/>
      <c r="Y870" s="198"/>
      <c r="AA870" s="292">
        <f t="shared" si="1072"/>
        <v>0</v>
      </c>
    </row>
    <row r="871" spans="1:27" s="200" customFormat="1" hidden="1" x14ac:dyDescent="0.25">
      <c r="A871" s="195"/>
      <c r="B871" s="196" t="s">
        <v>43</v>
      </c>
      <c r="C871" s="197" t="s">
        <v>44</v>
      </c>
      <c r="D871" s="198"/>
      <c r="E871" s="198"/>
      <c r="F871" s="199">
        <f t="shared" si="1054"/>
        <v>0</v>
      </c>
      <c r="G871" s="199"/>
      <c r="H871" s="198"/>
      <c r="I871" s="198"/>
      <c r="J871" s="199">
        <f t="shared" si="1018"/>
        <v>0</v>
      </c>
      <c r="K871" s="198"/>
      <c r="L871" s="198"/>
      <c r="M871" s="198"/>
      <c r="N871" s="198"/>
      <c r="O871" s="198"/>
      <c r="P871" s="198"/>
      <c r="Q871" s="198"/>
      <c r="R871" s="198"/>
      <c r="S871" s="198"/>
      <c r="T871" s="199">
        <f t="shared" si="1043"/>
        <v>0</v>
      </c>
      <c r="U871" s="199">
        <f t="shared" si="1021"/>
        <v>0</v>
      </c>
      <c r="V871" s="189">
        <f t="shared" si="1071"/>
        <v>0</v>
      </c>
      <c r="W871" s="199">
        <f t="shared" si="1039"/>
        <v>0</v>
      </c>
      <c r="X871" s="198"/>
      <c r="Y871" s="198"/>
      <c r="AA871" s="292">
        <f t="shared" si="1072"/>
        <v>0</v>
      </c>
    </row>
    <row r="872" spans="1:27" s="200" customFormat="1" hidden="1" x14ac:dyDescent="0.25">
      <c r="A872" s="195"/>
      <c r="B872" s="196" t="s">
        <v>45</v>
      </c>
      <c r="C872" s="197" t="s">
        <v>46</v>
      </c>
      <c r="D872" s="198"/>
      <c r="E872" s="198"/>
      <c r="F872" s="199">
        <f t="shared" si="1054"/>
        <v>0</v>
      </c>
      <c r="G872" s="199"/>
      <c r="H872" s="198"/>
      <c r="I872" s="198"/>
      <c r="J872" s="199">
        <f t="shared" si="1018"/>
        <v>0</v>
      </c>
      <c r="K872" s="198"/>
      <c r="L872" s="198"/>
      <c r="M872" s="198"/>
      <c r="N872" s="198"/>
      <c r="O872" s="198"/>
      <c r="P872" s="198"/>
      <c r="Q872" s="198"/>
      <c r="R872" s="198"/>
      <c r="S872" s="198"/>
      <c r="T872" s="199">
        <f t="shared" si="1043"/>
        <v>0</v>
      </c>
      <c r="U872" s="199">
        <f t="shared" si="1021"/>
        <v>0</v>
      </c>
      <c r="V872" s="189">
        <f t="shared" si="1071"/>
        <v>0</v>
      </c>
      <c r="W872" s="199">
        <f t="shared" si="1039"/>
        <v>0</v>
      </c>
      <c r="X872" s="198"/>
      <c r="Y872" s="198"/>
      <c r="AA872" s="292">
        <f t="shared" si="1072"/>
        <v>0</v>
      </c>
    </row>
    <row r="873" spans="1:27" s="200" customFormat="1" hidden="1" x14ac:dyDescent="0.25">
      <c r="A873" s="195"/>
      <c r="B873" s="196" t="s">
        <v>47</v>
      </c>
      <c r="C873" s="197" t="s">
        <v>48</v>
      </c>
      <c r="D873" s="198"/>
      <c r="E873" s="198"/>
      <c r="F873" s="199">
        <f t="shared" si="1054"/>
        <v>0</v>
      </c>
      <c r="G873" s="199"/>
      <c r="H873" s="198"/>
      <c r="I873" s="198"/>
      <c r="J873" s="199">
        <f t="shared" si="1018"/>
        <v>0</v>
      </c>
      <c r="K873" s="198"/>
      <c r="L873" s="198"/>
      <c r="M873" s="198"/>
      <c r="N873" s="198"/>
      <c r="O873" s="198"/>
      <c r="P873" s="198"/>
      <c r="Q873" s="198"/>
      <c r="R873" s="198"/>
      <c r="S873" s="198"/>
      <c r="T873" s="199">
        <f t="shared" si="1043"/>
        <v>0</v>
      </c>
      <c r="U873" s="199">
        <f t="shared" si="1021"/>
        <v>0</v>
      </c>
      <c r="V873" s="189">
        <f t="shared" si="1071"/>
        <v>0</v>
      </c>
      <c r="W873" s="199">
        <f t="shared" si="1039"/>
        <v>0</v>
      </c>
      <c r="X873" s="198"/>
      <c r="Y873" s="198"/>
      <c r="AA873" s="292">
        <f t="shared" si="1072"/>
        <v>0</v>
      </c>
    </row>
    <row r="874" spans="1:27" s="200" customFormat="1" hidden="1" x14ac:dyDescent="0.25">
      <c r="A874" s="195"/>
      <c r="B874" s="196" t="s">
        <v>49</v>
      </c>
      <c r="C874" s="197" t="s">
        <v>50</v>
      </c>
      <c r="D874" s="198"/>
      <c r="E874" s="198"/>
      <c r="F874" s="199">
        <f t="shared" si="1054"/>
        <v>0</v>
      </c>
      <c r="G874" s="199"/>
      <c r="H874" s="198"/>
      <c r="I874" s="198"/>
      <c r="J874" s="199">
        <f t="shared" si="1018"/>
        <v>0</v>
      </c>
      <c r="K874" s="198"/>
      <c r="L874" s="198"/>
      <c r="M874" s="198"/>
      <c r="N874" s="198"/>
      <c r="O874" s="198"/>
      <c r="P874" s="198"/>
      <c r="Q874" s="198"/>
      <c r="R874" s="198"/>
      <c r="S874" s="198"/>
      <c r="T874" s="199">
        <f t="shared" si="1043"/>
        <v>0</v>
      </c>
      <c r="U874" s="199">
        <f t="shared" si="1021"/>
        <v>0</v>
      </c>
      <c r="V874" s="189">
        <f t="shared" si="1071"/>
        <v>0</v>
      </c>
      <c r="W874" s="199">
        <f t="shared" si="1039"/>
        <v>0</v>
      </c>
      <c r="X874" s="198"/>
      <c r="Y874" s="198"/>
      <c r="AA874" s="292">
        <f t="shared" si="1072"/>
        <v>0</v>
      </c>
    </row>
    <row r="875" spans="1:27" s="200" customFormat="1" hidden="1" x14ac:dyDescent="0.25">
      <c r="A875" s="195"/>
      <c r="B875" s="196" t="s">
        <v>51</v>
      </c>
      <c r="C875" s="197" t="s">
        <v>52</v>
      </c>
      <c r="D875" s="198"/>
      <c r="E875" s="198"/>
      <c r="F875" s="199">
        <f t="shared" si="1054"/>
        <v>0</v>
      </c>
      <c r="G875" s="199"/>
      <c r="H875" s="198"/>
      <c r="I875" s="198"/>
      <c r="J875" s="199">
        <f t="shared" si="1018"/>
        <v>0</v>
      </c>
      <c r="K875" s="198"/>
      <c r="L875" s="198"/>
      <c r="M875" s="198"/>
      <c r="N875" s="198"/>
      <c r="O875" s="198"/>
      <c r="P875" s="198"/>
      <c r="Q875" s="198"/>
      <c r="R875" s="198"/>
      <c r="S875" s="198"/>
      <c r="T875" s="199">
        <f t="shared" si="1043"/>
        <v>0</v>
      </c>
      <c r="U875" s="199">
        <f t="shared" si="1021"/>
        <v>0</v>
      </c>
      <c r="V875" s="189">
        <f t="shared" si="1071"/>
        <v>0</v>
      </c>
      <c r="W875" s="199">
        <f t="shared" si="1039"/>
        <v>0</v>
      </c>
      <c r="X875" s="198"/>
      <c r="Y875" s="198"/>
      <c r="AA875" s="292">
        <f t="shared" si="1072"/>
        <v>0</v>
      </c>
    </row>
    <row r="876" spans="1:27" s="190" customFormat="1" hidden="1" x14ac:dyDescent="0.25">
      <c r="A876" s="187"/>
      <c r="B876" s="187">
        <v>324</v>
      </c>
      <c r="C876" s="188"/>
      <c r="D876" s="189">
        <f>SUM(D877)</f>
        <v>0</v>
      </c>
      <c r="E876" s="189">
        <f t="shared" ref="E876:S876" si="1076">SUM(E877)</f>
        <v>0</v>
      </c>
      <c r="F876" s="199">
        <f t="shared" si="1054"/>
        <v>0</v>
      </c>
      <c r="G876" s="189"/>
      <c r="H876" s="189">
        <f t="shared" si="1076"/>
        <v>0</v>
      </c>
      <c r="I876" s="189">
        <f t="shared" si="1076"/>
        <v>0</v>
      </c>
      <c r="J876" s="199">
        <f t="shared" si="1018"/>
        <v>0</v>
      </c>
      <c r="K876" s="189">
        <f t="shared" si="1076"/>
        <v>0</v>
      </c>
      <c r="L876" s="189">
        <f t="shared" si="1076"/>
        <v>0</v>
      </c>
      <c r="M876" s="189">
        <f t="shared" si="1076"/>
        <v>0</v>
      </c>
      <c r="N876" s="189">
        <f t="shared" si="1076"/>
        <v>0</v>
      </c>
      <c r="O876" s="189">
        <f t="shared" si="1076"/>
        <v>0</v>
      </c>
      <c r="P876" s="189">
        <f t="shared" si="1076"/>
        <v>0</v>
      </c>
      <c r="Q876" s="189">
        <f t="shared" si="1076"/>
        <v>0</v>
      </c>
      <c r="R876" s="189">
        <f t="shared" si="1076"/>
        <v>0</v>
      </c>
      <c r="S876" s="189">
        <f t="shared" si="1076"/>
        <v>0</v>
      </c>
      <c r="T876" s="199">
        <f t="shared" si="1043"/>
        <v>0</v>
      </c>
      <c r="U876" s="199">
        <f t="shared" si="1021"/>
        <v>0</v>
      </c>
      <c r="V876" s="189">
        <f t="shared" si="1071"/>
        <v>0</v>
      </c>
      <c r="W876" s="199">
        <f t="shared" si="1039"/>
        <v>0</v>
      </c>
      <c r="X876" s="189"/>
      <c r="Y876" s="189"/>
      <c r="AA876" s="292">
        <f t="shared" si="1072"/>
        <v>0</v>
      </c>
    </row>
    <row r="877" spans="1:27" s="200" customFormat="1" hidden="1" x14ac:dyDescent="0.25">
      <c r="A877" s="195"/>
      <c r="B877" s="201" t="s">
        <v>54</v>
      </c>
      <c r="C877" s="197" t="s">
        <v>53</v>
      </c>
      <c r="D877" s="198"/>
      <c r="E877" s="198"/>
      <c r="F877" s="199">
        <f t="shared" si="1054"/>
        <v>0</v>
      </c>
      <c r="G877" s="199"/>
      <c r="H877" s="198"/>
      <c r="I877" s="198"/>
      <c r="J877" s="199">
        <f t="shared" si="1018"/>
        <v>0</v>
      </c>
      <c r="K877" s="198"/>
      <c r="L877" s="198"/>
      <c r="M877" s="198"/>
      <c r="N877" s="198"/>
      <c r="O877" s="198"/>
      <c r="P877" s="198"/>
      <c r="Q877" s="198"/>
      <c r="R877" s="198"/>
      <c r="S877" s="198"/>
      <c r="T877" s="199">
        <f t="shared" si="1043"/>
        <v>0</v>
      </c>
      <c r="U877" s="199">
        <f t="shared" si="1021"/>
        <v>0</v>
      </c>
      <c r="V877" s="189">
        <f t="shared" si="1071"/>
        <v>0</v>
      </c>
      <c r="W877" s="199">
        <f t="shared" si="1039"/>
        <v>0</v>
      </c>
      <c r="X877" s="198"/>
      <c r="Y877" s="198"/>
      <c r="AA877" s="292">
        <f t="shared" si="1072"/>
        <v>0</v>
      </c>
    </row>
    <row r="878" spans="1:27" s="190" customFormat="1" hidden="1" x14ac:dyDescent="0.25">
      <c r="A878" s="187"/>
      <c r="B878" s="193" t="s">
        <v>543</v>
      </c>
      <c r="C878" s="188"/>
      <c r="D878" s="189">
        <f t="shared" ref="D878:E878" si="1077">SUM(D879+D880+D881+D882+D883+D884+D885)</f>
        <v>0</v>
      </c>
      <c r="E878" s="189">
        <f t="shared" si="1077"/>
        <v>0</v>
      </c>
      <c r="F878" s="199">
        <f t="shared" si="1054"/>
        <v>0</v>
      </c>
      <c r="G878" s="189"/>
      <c r="H878" s="189">
        <f t="shared" ref="H878:I878" si="1078">SUM(H879+H880+H881+H882+H883+H884+H885)</f>
        <v>0</v>
      </c>
      <c r="I878" s="189">
        <f t="shared" si="1078"/>
        <v>0</v>
      </c>
      <c r="J878" s="199">
        <f t="shared" si="1018"/>
        <v>0</v>
      </c>
      <c r="K878" s="189">
        <f t="shared" ref="K878:S878" si="1079">SUM(K879+K880+K881+K882+K883+K884+K885)</f>
        <v>0</v>
      </c>
      <c r="L878" s="189">
        <f t="shared" si="1079"/>
        <v>0</v>
      </c>
      <c r="M878" s="189">
        <f t="shared" si="1079"/>
        <v>0</v>
      </c>
      <c r="N878" s="189">
        <f t="shared" si="1079"/>
        <v>0</v>
      </c>
      <c r="O878" s="189">
        <f t="shared" si="1079"/>
        <v>0</v>
      </c>
      <c r="P878" s="189">
        <f t="shared" si="1079"/>
        <v>0</v>
      </c>
      <c r="Q878" s="189">
        <f t="shared" si="1079"/>
        <v>0</v>
      </c>
      <c r="R878" s="189">
        <f t="shared" si="1079"/>
        <v>0</v>
      </c>
      <c r="S878" s="189">
        <f t="shared" si="1079"/>
        <v>0</v>
      </c>
      <c r="T878" s="199">
        <f t="shared" si="1043"/>
        <v>0</v>
      </c>
      <c r="U878" s="199">
        <f t="shared" si="1021"/>
        <v>0</v>
      </c>
      <c r="V878" s="189">
        <f t="shared" si="1071"/>
        <v>0</v>
      </c>
      <c r="W878" s="199">
        <f t="shared" si="1039"/>
        <v>0</v>
      </c>
      <c r="X878" s="189"/>
      <c r="Y878" s="189"/>
      <c r="AA878" s="292">
        <f t="shared" si="1072"/>
        <v>0</v>
      </c>
    </row>
    <row r="879" spans="1:27" s="200" customFormat="1" ht="12.75" hidden="1" customHeight="1" x14ac:dyDescent="0.25">
      <c r="A879" s="195"/>
      <c r="B879" s="196" t="s">
        <v>56</v>
      </c>
      <c r="C879" s="197" t="s">
        <v>57</v>
      </c>
      <c r="D879" s="198"/>
      <c r="E879" s="198"/>
      <c r="F879" s="199">
        <f t="shared" si="1054"/>
        <v>0</v>
      </c>
      <c r="G879" s="199"/>
      <c r="H879" s="198"/>
      <c r="I879" s="198"/>
      <c r="J879" s="199">
        <f t="shared" si="1018"/>
        <v>0</v>
      </c>
      <c r="K879" s="198"/>
      <c r="L879" s="198"/>
      <c r="M879" s="198"/>
      <c r="N879" s="198"/>
      <c r="O879" s="198"/>
      <c r="P879" s="198"/>
      <c r="Q879" s="198"/>
      <c r="R879" s="198"/>
      <c r="S879" s="198"/>
      <c r="T879" s="199">
        <f t="shared" si="1043"/>
        <v>0</v>
      </c>
      <c r="U879" s="199">
        <f t="shared" si="1021"/>
        <v>0</v>
      </c>
      <c r="V879" s="189">
        <f t="shared" si="1071"/>
        <v>0</v>
      </c>
      <c r="W879" s="199">
        <f t="shared" si="1039"/>
        <v>0</v>
      </c>
      <c r="X879" s="198"/>
      <c r="Y879" s="198"/>
      <c r="AA879" s="292">
        <f t="shared" si="1072"/>
        <v>0</v>
      </c>
    </row>
    <row r="880" spans="1:27" s="200" customFormat="1" hidden="1" x14ac:dyDescent="0.25">
      <c r="A880" s="195"/>
      <c r="B880" s="196" t="s">
        <v>58</v>
      </c>
      <c r="C880" s="197" t="s">
        <v>59</v>
      </c>
      <c r="D880" s="198"/>
      <c r="E880" s="198"/>
      <c r="F880" s="199">
        <f t="shared" si="1054"/>
        <v>0</v>
      </c>
      <c r="G880" s="199"/>
      <c r="H880" s="198"/>
      <c r="I880" s="198"/>
      <c r="J880" s="199">
        <f t="shared" si="1018"/>
        <v>0</v>
      </c>
      <c r="K880" s="198"/>
      <c r="L880" s="198"/>
      <c r="M880" s="198"/>
      <c r="N880" s="198"/>
      <c r="O880" s="198"/>
      <c r="P880" s="198"/>
      <c r="Q880" s="198"/>
      <c r="R880" s="198"/>
      <c r="S880" s="198"/>
      <c r="T880" s="199">
        <f t="shared" si="1043"/>
        <v>0</v>
      </c>
      <c r="U880" s="199">
        <f t="shared" si="1021"/>
        <v>0</v>
      </c>
      <c r="V880" s="189">
        <f t="shared" si="1071"/>
        <v>0</v>
      </c>
      <c r="W880" s="199">
        <f t="shared" si="1039"/>
        <v>0</v>
      </c>
      <c r="X880" s="198"/>
      <c r="Y880" s="198"/>
      <c r="AA880" s="292">
        <f t="shared" si="1072"/>
        <v>0</v>
      </c>
    </row>
    <row r="881" spans="1:27" s="200" customFormat="1" hidden="1" x14ac:dyDescent="0.25">
      <c r="A881" s="195"/>
      <c r="B881" s="196" t="s">
        <v>60</v>
      </c>
      <c r="C881" s="197" t="s">
        <v>61</v>
      </c>
      <c r="D881" s="198"/>
      <c r="E881" s="198"/>
      <c r="F881" s="199">
        <f t="shared" si="1054"/>
        <v>0</v>
      </c>
      <c r="G881" s="199"/>
      <c r="H881" s="198"/>
      <c r="I881" s="198"/>
      <c r="J881" s="199">
        <f t="shared" si="1018"/>
        <v>0</v>
      </c>
      <c r="K881" s="198"/>
      <c r="L881" s="198"/>
      <c r="M881" s="198"/>
      <c r="N881" s="198"/>
      <c r="O881" s="198"/>
      <c r="P881" s="198"/>
      <c r="Q881" s="198"/>
      <c r="R881" s="198"/>
      <c r="S881" s="198"/>
      <c r="T881" s="199">
        <f t="shared" si="1043"/>
        <v>0</v>
      </c>
      <c r="U881" s="199">
        <f t="shared" si="1021"/>
        <v>0</v>
      </c>
      <c r="V881" s="189">
        <f t="shared" si="1071"/>
        <v>0</v>
      </c>
      <c r="W881" s="199">
        <f t="shared" si="1039"/>
        <v>0</v>
      </c>
      <c r="X881" s="198"/>
      <c r="Y881" s="198"/>
      <c r="AA881" s="292">
        <f t="shared" si="1072"/>
        <v>0</v>
      </c>
    </row>
    <row r="882" spans="1:27" s="200" customFormat="1" hidden="1" x14ac:dyDescent="0.25">
      <c r="A882" s="195"/>
      <c r="B882" s="196" t="s">
        <v>62</v>
      </c>
      <c r="C882" s="197" t="s">
        <v>63</v>
      </c>
      <c r="D882" s="198"/>
      <c r="E882" s="198"/>
      <c r="F882" s="199">
        <f t="shared" si="1054"/>
        <v>0</v>
      </c>
      <c r="G882" s="199"/>
      <c r="H882" s="198"/>
      <c r="I882" s="198"/>
      <c r="J882" s="199">
        <f t="shared" si="1018"/>
        <v>0</v>
      </c>
      <c r="K882" s="198"/>
      <c r="L882" s="198"/>
      <c r="M882" s="198"/>
      <c r="N882" s="198"/>
      <c r="O882" s="198"/>
      <c r="P882" s="198"/>
      <c r="Q882" s="198"/>
      <c r="R882" s="198"/>
      <c r="S882" s="198"/>
      <c r="T882" s="199">
        <f t="shared" si="1043"/>
        <v>0</v>
      </c>
      <c r="U882" s="199">
        <f t="shared" si="1021"/>
        <v>0</v>
      </c>
      <c r="V882" s="189">
        <f t="shared" si="1071"/>
        <v>0</v>
      </c>
      <c r="W882" s="199">
        <f t="shared" si="1039"/>
        <v>0</v>
      </c>
      <c r="X882" s="198"/>
      <c r="Y882" s="198"/>
      <c r="AA882" s="292">
        <f t="shared" si="1072"/>
        <v>0</v>
      </c>
    </row>
    <row r="883" spans="1:27" s="200" customFormat="1" hidden="1" x14ac:dyDescent="0.25">
      <c r="A883" s="195"/>
      <c r="B883" s="195">
        <v>3295</v>
      </c>
      <c r="C883" s="197" t="s">
        <v>64</v>
      </c>
      <c r="D883" s="198"/>
      <c r="E883" s="198"/>
      <c r="F883" s="199">
        <f t="shared" si="1054"/>
        <v>0</v>
      </c>
      <c r="G883" s="199"/>
      <c r="H883" s="198"/>
      <c r="I883" s="198"/>
      <c r="J883" s="199">
        <f t="shared" si="1018"/>
        <v>0</v>
      </c>
      <c r="K883" s="198"/>
      <c r="L883" s="198"/>
      <c r="M883" s="198"/>
      <c r="N883" s="198"/>
      <c r="O883" s="198"/>
      <c r="P883" s="198"/>
      <c r="Q883" s="198"/>
      <c r="R883" s="198"/>
      <c r="S883" s="198"/>
      <c r="T883" s="199">
        <f t="shared" si="1043"/>
        <v>0</v>
      </c>
      <c r="U883" s="199">
        <f t="shared" si="1021"/>
        <v>0</v>
      </c>
      <c r="V883" s="189">
        <f t="shared" si="1071"/>
        <v>0</v>
      </c>
      <c r="W883" s="199">
        <f t="shared" si="1039"/>
        <v>0</v>
      </c>
      <c r="X883" s="198"/>
      <c r="Y883" s="198"/>
      <c r="AA883" s="292">
        <f t="shared" si="1072"/>
        <v>0</v>
      </c>
    </row>
    <row r="884" spans="1:27" s="200" customFormat="1" hidden="1" x14ac:dyDescent="0.25">
      <c r="A884" s="195"/>
      <c r="B884" s="195">
        <v>3296</v>
      </c>
      <c r="C884" s="203" t="s">
        <v>65</v>
      </c>
      <c r="D884" s="198"/>
      <c r="E884" s="198"/>
      <c r="F884" s="199">
        <f t="shared" si="1054"/>
        <v>0</v>
      </c>
      <c r="G884" s="199"/>
      <c r="H884" s="198"/>
      <c r="I884" s="198"/>
      <c r="J884" s="199">
        <f t="shared" si="1018"/>
        <v>0</v>
      </c>
      <c r="K884" s="198"/>
      <c r="L884" s="198"/>
      <c r="M884" s="198"/>
      <c r="N884" s="198"/>
      <c r="O884" s="198"/>
      <c r="P884" s="198"/>
      <c r="Q884" s="198"/>
      <c r="R884" s="198"/>
      <c r="S884" s="198"/>
      <c r="T884" s="199">
        <f t="shared" si="1043"/>
        <v>0</v>
      </c>
      <c r="U884" s="199">
        <f t="shared" si="1021"/>
        <v>0</v>
      </c>
      <c r="V884" s="189">
        <f t="shared" si="1071"/>
        <v>0</v>
      </c>
      <c r="W884" s="199">
        <f t="shared" si="1039"/>
        <v>0</v>
      </c>
      <c r="X884" s="198"/>
      <c r="Y884" s="198"/>
      <c r="AA884" s="292">
        <f t="shared" si="1072"/>
        <v>0</v>
      </c>
    </row>
    <row r="885" spans="1:27" s="200" customFormat="1" hidden="1" x14ac:dyDescent="0.25">
      <c r="A885" s="195"/>
      <c r="B885" s="196" t="s">
        <v>66</v>
      </c>
      <c r="C885" s="197" t="s">
        <v>55</v>
      </c>
      <c r="D885" s="198"/>
      <c r="E885" s="198"/>
      <c r="F885" s="199">
        <f t="shared" si="1054"/>
        <v>0</v>
      </c>
      <c r="G885" s="199"/>
      <c r="H885" s="198"/>
      <c r="I885" s="198"/>
      <c r="J885" s="199">
        <f t="shared" ref="J885:J949" si="1080">SUM(H885:I885)</f>
        <v>0</v>
      </c>
      <c r="K885" s="198"/>
      <c r="L885" s="198"/>
      <c r="M885" s="198"/>
      <c r="N885" s="198"/>
      <c r="O885" s="198"/>
      <c r="P885" s="198"/>
      <c r="Q885" s="198"/>
      <c r="R885" s="198"/>
      <c r="S885" s="198"/>
      <c r="T885" s="199">
        <f t="shared" si="1043"/>
        <v>0</v>
      </c>
      <c r="U885" s="199">
        <f t="shared" si="1021"/>
        <v>0</v>
      </c>
      <c r="V885" s="189">
        <f t="shared" si="1071"/>
        <v>0</v>
      </c>
      <c r="W885" s="199">
        <f t="shared" si="1039"/>
        <v>0</v>
      </c>
      <c r="X885" s="198"/>
      <c r="Y885" s="198"/>
      <c r="AA885" s="292">
        <f t="shared" si="1072"/>
        <v>0</v>
      </c>
    </row>
    <row r="886" spans="1:27" s="190" customFormat="1" hidden="1" x14ac:dyDescent="0.25">
      <c r="A886" s="6"/>
      <c r="B886" s="187">
        <v>34</v>
      </c>
      <c r="C886" s="188" t="s">
        <v>67</v>
      </c>
      <c r="D886" s="189">
        <f t="shared" ref="D886:E886" si="1081">SUM(D887+D892)</f>
        <v>0</v>
      </c>
      <c r="E886" s="189">
        <f t="shared" si="1081"/>
        <v>0</v>
      </c>
      <c r="F886" s="199">
        <f t="shared" si="1054"/>
        <v>0</v>
      </c>
      <c r="G886" s="189"/>
      <c r="H886" s="189">
        <f t="shared" ref="H886:I886" si="1082">SUM(H887+H892)</f>
        <v>0</v>
      </c>
      <c r="I886" s="189">
        <f t="shared" si="1082"/>
        <v>0</v>
      </c>
      <c r="J886" s="199">
        <f t="shared" si="1080"/>
        <v>0</v>
      </c>
      <c r="K886" s="189">
        <f t="shared" ref="K886:S886" si="1083">SUM(K887+K892)</f>
        <v>0</v>
      </c>
      <c r="L886" s="189">
        <f t="shared" si="1083"/>
        <v>0</v>
      </c>
      <c r="M886" s="189">
        <f t="shared" si="1083"/>
        <v>0</v>
      </c>
      <c r="N886" s="189">
        <f t="shared" si="1083"/>
        <v>0</v>
      </c>
      <c r="O886" s="189">
        <f t="shared" si="1083"/>
        <v>0</v>
      </c>
      <c r="P886" s="189">
        <f t="shared" si="1083"/>
        <v>0</v>
      </c>
      <c r="Q886" s="189">
        <f t="shared" si="1083"/>
        <v>0</v>
      </c>
      <c r="R886" s="189">
        <f t="shared" si="1083"/>
        <v>0</v>
      </c>
      <c r="S886" s="189">
        <f t="shared" si="1083"/>
        <v>0</v>
      </c>
      <c r="T886" s="199">
        <f t="shared" si="1043"/>
        <v>0</v>
      </c>
      <c r="U886" s="199">
        <f t="shared" si="1021"/>
        <v>0</v>
      </c>
      <c r="V886" s="189">
        <f t="shared" si="1071"/>
        <v>0</v>
      </c>
      <c r="W886" s="199">
        <f t="shared" si="1039"/>
        <v>0</v>
      </c>
      <c r="X886" s="189"/>
      <c r="Y886" s="189"/>
      <c r="AA886" s="292">
        <f t="shared" si="1072"/>
        <v>0</v>
      </c>
    </row>
    <row r="887" spans="1:27" s="190" customFormat="1" hidden="1" x14ac:dyDescent="0.25">
      <c r="A887" s="187"/>
      <c r="B887" s="187">
        <v>342</v>
      </c>
      <c r="C887" s="188" t="s">
        <v>68</v>
      </c>
      <c r="D887" s="189">
        <f t="shared" ref="D887:E887" si="1084">SUM(D888+D889+D890+D891)</f>
        <v>0</v>
      </c>
      <c r="E887" s="189">
        <f t="shared" si="1084"/>
        <v>0</v>
      </c>
      <c r="F887" s="199">
        <f t="shared" si="1054"/>
        <v>0</v>
      </c>
      <c r="G887" s="189"/>
      <c r="H887" s="189">
        <f t="shared" ref="H887:I887" si="1085">SUM(H888+H889+H890+H891)</f>
        <v>0</v>
      </c>
      <c r="I887" s="189">
        <f t="shared" si="1085"/>
        <v>0</v>
      </c>
      <c r="J887" s="199">
        <f t="shared" si="1080"/>
        <v>0</v>
      </c>
      <c r="K887" s="189">
        <f t="shared" ref="K887:S887" si="1086">SUM(K888+K889+K890+K891)</f>
        <v>0</v>
      </c>
      <c r="L887" s="189">
        <f t="shared" si="1086"/>
        <v>0</v>
      </c>
      <c r="M887" s="189">
        <f t="shared" si="1086"/>
        <v>0</v>
      </c>
      <c r="N887" s="189">
        <f t="shared" si="1086"/>
        <v>0</v>
      </c>
      <c r="O887" s="189">
        <f t="shared" si="1086"/>
        <v>0</v>
      </c>
      <c r="P887" s="189">
        <f t="shared" si="1086"/>
        <v>0</v>
      </c>
      <c r="Q887" s="189">
        <f t="shared" si="1086"/>
        <v>0</v>
      </c>
      <c r="R887" s="189">
        <f t="shared" si="1086"/>
        <v>0</v>
      </c>
      <c r="S887" s="189">
        <f t="shared" si="1086"/>
        <v>0</v>
      </c>
      <c r="T887" s="199">
        <f t="shared" si="1043"/>
        <v>0</v>
      </c>
      <c r="U887" s="199">
        <f t="shared" si="1021"/>
        <v>0</v>
      </c>
      <c r="V887" s="189">
        <f t="shared" si="1071"/>
        <v>0</v>
      </c>
      <c r="W887" s="199">
        <f t="shared" si="1039"/>
        <v>0</v>
      </c>
      <c r="X887" s="189"/>
      <c r="Y887" s="189"/>
      <c r="AA887" s="292">
        <f t="shared" si="1072"/>
        <v>0</v>
      </c>
    </row>
    <row r="888" spans="1:27" s="200" customFormat="1" ht="27.75" hidden="1" customHeight="1" x14ac:dyDescent="0.25">
      <c r="A888" s="195"/>
      <c r="B888" s="196" t="s">
        <v>69</v>
      </c>
      <c r="C888" s="197" t="s">
        <v>70</v>
      </c>
      <c r="D888" s="198"/>
      <c r="E888" s="198"/>
      <c r="F888" s="199">
        <f t="shared" si="1054"/>
        <v>0</v>
      </c>
      <c r="G888" s="199"/>
      <c r="H888" s="198"/>
      <c r="I888" s="198"/>
      <c r="J888" s="199">
        <f t="shared" si="1080"/>
        <v>0</v>
      </c>
      <c r="K888" s="198"/>
      <c r="L888" s="198"/>
      <c r="M888" s="198"/>
      <c r="N888" s="198"/>
      <c r="O888" s="198"/>
      <c r="P888" s="198"/>
      <c r="Q888" s="198"/>
      <c r="R888" s="198"/>
      <c r="S888" s="198"/>
      <c r="T888" s="199">
        <f t="shared" si="1043"/>
        <v>0</v>
      </c>
      <c r="U888" s="199">
        <f t="shared" ref="U888:U952" si="1087">SUM(J888+T888)</f>
        <v>0</v>
      </c>
      <c r="V888" s="189">
        <f t="shared" si="1071"/>
        <v>0</v>
      </c>
      <c r="W888" s="199">
        <f t="shared" si="1039"/>
        <v>0</v>
      </c>
      <c r="X888" s="198"/>
      <c r="Y888" s="198"/>
      <c r="AA888" s="292">
        <f t="shared" si="1072"/>
        <v>0</v>
      </c>
    </row>
    <row r="889" spans="1:27" s="200" customFormat="1" hidden="1" x14ac:dyDescent="0.25">
      <c r="A889" s="195"/>
      <c r="B889" s="195">
        <v>3426</v>
      </c>
      <c r="C889" s="197" t="s">
        <v>71</v>
      </c>
      <c r="D889" s="198"/>
      <c r="E889" s="198"/>
      <c r="F889" s="199">
        <f t="shared" si="1054"/>
        <v>0</v>
      </c>
      <c r="G889" s="199"/>
      <c r="H889" s="198"/>
      <c r="I889" s="198"/>
      <c r="J889" s="199">
        <f t="shared" si="1080"/>
        <v>0</v>
      </c>
      <c r="K889" s="198"/>
      <c r="L889" s="198"/>
      <c r="M889" s="198"/>
      <c r="N889" s="198"/>
      <c r="O889" s="198"/>
      <c r="P889" s="198"/>
      <c r="Q889" s="198"/>
      <c r="R889" s="198"/>
      <c r="S889" s="198"/>
      <c r="T889" s="199">
        <f t="shared" si="1043"/>
        <v>0</v>
      </c>
      <c r="U889" s="199">
        <f t="shared" si="1087"/>
        <v>0</v>
      </c>
      <c r="V889" s="189">
        <f t="shared" si="1071"/>
        <v>0</v>
      </c>
      <c r="W889" s="199">
        <f t="shared" si="1039"/>
        <v>0</v>
      </c>
      <c r="X889" s="198"/>
      <c r="Y889" s="198"/>
      <c r="AA889" s="292">
        <f t="shared" si="1072"/>
        <v>0</v>
      </c>
    </row>
    <row r="890" spans="1:27" s="200" customFormat="1" hidden="1" x14ac:dyDescent="0.25">
      <c r="A890" s="195"/>
      <c r="B890" s="195">
        <v>3427</v>
      </c>
      <c r="C890" s="197" t="s">
        <v>72</v>
      </c>
      <c r="D890" s="198"/>
      <c r="E890" s="198"/>
      <c r="F890" s="199">
        <f t="shared" si="1054"/>
        <v>0</v>
      </c>
      <c r="G890" s="199"/>
      <c r="H890" s="198"/>
      <c r="I890" s="198"/>
      <c r="J890" s="199">
        <f t="shared" si="1080"/>
        <v>0</v>
      </c>
      <c r="K890" s="198"/>
      <c r="L890" s="198"/>
      <c r="M890" s="198"/>
      <c r="N890" s="198"/>
      <c r="O890" s="198"/>
      <c r="P890" s="198"/>
      <c r="Q890" s="198"/>
      <c r="R890" s="198"/>
      <c r="S890" s="198"/>
      <c r="T890" s="199">
        <f t="shared" si="1043"/>
        <v>0</v>
      </c>
      <c r="U890" s="199">
        <f t="shared" si="1087"/>
        <v>0</v>
      </c>
      <c r="V890" s="189">
        <f t="shared" si="1071"/>
        <v>0</v>
      </c>
      <c r="W890" s="199">
        <f t="shared" si="1039"/>
        <v>0</v>
      </c>
      <c r="X890" s="198"/>
      <c r="Y890" s="198"/>
      <c r="AA890" s="292">
        <f t="shared" si="1072"/>
        <v>0</v>
      </c>
    </row>
    <row r="891" spans="1:27" s="200" customFormat="1" hidden="1" x14ac:dyDescent="0.25">
      <c r="A891" s="195"/>
      <c r="B891" s="195">
        <v>3428</v>
      </c>
      <c r="C891" s="197" t="s">
        <v>73</v>
      </c>
      <c r="D891" s="198"/>
      <c r="E891" s="198"/>
      <c r="F891" s="199">
        <f t="shared" si="1054"/>
        <v>0</v>
      </c>
      <c r="G891" s="199"/>
      <c r="H891" s="198"/>
      <c r="I891" s="198"/>
      <c r="J891" s="199">
        <f t="shared" si="1080"/>
        <v>0</v>
      </c>
      <c r="K891" s="198"/>
      <c r="L891" s="198"/>
      <c r="M891" s="198"/>
      <c r="N891" s="198"/>
      <c r="O891" s="198"/>
      <c r="P891" s="198"/>
      <c r="Q891" s="198"/>
      <c r="R891" s="198"/>
      <c r="S891" s="198"/>
      <c r="T891" s="199">
        <f t="shared" si="1043"/>
        <v>0</v>
      </c>
      <c r="U891" s="199">
        <f t="shared" si="1087"/>
        <v>0</v>
      </c>
      <c r="V891" s="189">
        <f t="shared" si="1071"/>
        <v>0</v>
      </c>
      <c r="W891" s="199">
        <f t="shared" si="1039"/>
        <v>0</v>
      </c>
      <c r="X891" s="198"/>
      <c r="Y891" s="198"/>
      <c r="AA891" s="292">
        <f t="shared" si="1072"/>
        <v>0</v>
      </c>
    </row>
    <row r="892" spans="1:27" s="190" customFormat="1" hidden="1" x14ac:dyDescent="0.25">
      <c r="A892" s="187"/>
      <c r="B892" s="187">
        <v>343</v>
      </c>
      <c r="C892" s="188"/>
      <c r="D892" s="189">
        <f t="shared" ref="D892:E892" si="1088">SUM(D893+D894+D895+D896)</f>
        <v>0</v>
      </c>
      <c r="E892" s="189">
        <f t="shared" si="1088"/>
        <v>0</v>
      </c>
      <c r="F892" s="199">
        <f t="shared" si="1054"/>
        <v>0</v>
      </c>
      <c r="G892" s="189"/>
      <c r="H892" s="189">
        <f t="shared" ref="H892:I892" si="1089">SUM(H893+H894+H895+H896)</f>
        <v>0</v>
      </c>
      <c r="I892" s="189">
        <f t="shared" si="1089"/>
        <v>0</v>
      </c>
      <c r="J892" s="199">
        <f t="shared" si="1080"/>
        <v>0</v>
      </c>
      <c r="K892" s="189">
        <f t="shared" ref="K892:S892" si="1090">SUM(K893+K894+K895+K896)</f>
        <v>0</v>
      </c>
      <c r="L892" s="189">
        <f t="shared" si="1090"/>
        <v>0</v>
      </c>
      <c r="M892" s="189">
        <f t="shared" si="1090"/>
        <v>0</v>
      </c>
      <c r="N892" s="189">
        <f t="shared" si="1090"/>
        <v>0</v>
      </c>
      <c r="O892" s="189">
        <f t="shared" si="1090"/>
        <v>0</v>
      </c>
      <c r="P892" s="189">
        <f t="shared" si="1090"/>
        <v>0</v>
      </c>
      <c r="Q892" s="189">
        <f t="shared" si="1090"/>
        <v>0</v>
      </c>
      <c r="R892" s="189">
        <f t="shared" si="1090"/>
        <v>0</v>
      </c>
      <c r="S892" s="189">
        <f t="shared" si="1090"/>
        <v>0</v>
      </c>
      <c r="T892" s="199">
        <f t="shared" si="1043"/>
        <v>0</v>
      </c>
      <c r="U892" s="199">
        <f t="shared" si="1087"/>
        <v>0</v>
      </c>
      <c r="V892" s="189">
        <f t="shared" si="1071"/>
        <v>0</v>
      </c>
      <c r="W892" s="199">
        <f t="shared" si="1039"/>
        <v>0</v>
      </c>
      <c r="X892" s="189"/>
      <c r="Y892" s="189"/>
      <c r="AA892" s="292">
        <f t="shared" si="1072"/>
        <v>0</v>
      </c>
    </row>
    <row r="893" spans="1:27" s="200" customFormat="1" hidden="1" x14ac:dyDescent="0.25">
      <c r="A893" s="195"/>
      <c r="B893" s="196" t="s">
        <v>74</v>
      </c>
      <c r="C893" s="197" t="s">
        <v>75</v>
      </c>
      <c r="D893" s="198"/>
      <c r="E893" s="198"/>
      <c r="F893" s="199">
        <f t="shared" si="1054"/>
        <v>0</v>
      </c>
      <c r="G893" s="199"/>
      <c r="H893" s="198"/>
      <c r="I893" s="198"/>
      <c r="J893" s="199">
        <f t="shared" si="1080"/>
        <v>0</v>
      </c>
      <c r="K893" s="198"/>
      <c r="L893" s="198"/>
      <c r="M893" s="198"/>
      <c r="N893" s="198"/>
      <c r="O893" s="198"/>
      <c r="P893" s="198"/>
      <c r="Q893" s="198"/>
      <c r="R893" s="198"/>
      <c r="S893" s="198"/>
      <c r="T893" s="199">
        <f t="shared" si="1043"/>
        <v>0</v>
      </c>
      <c r="U893" s="199">
        <f t="shared" si="1087"/>
        <v>0</v>
      </c>
      <c r="V893" s="189">
        <f t="shared" si="1071"/>
        <v>0</v>
      </c>
      <c r="W893" s="199">
        <f t="shared" si="1039"/>
        <v>0</v>
      </c>
      <c r="X893" s="198"/>
      <c r="Y893" s="198"/>
      <c r="AA893" s="292">
        <f t="shared" si="1072"/>
        <v>0</v>
      </c>
    </row>
    <row r="894" spans="1:27" s="200" customFormat="1" hidden="1" x14ac:dyDescent="0.25">
      <c r="A894" s="195"/>
      <c r="B894" s="196" t="s">
        <v>76</v>
      </c>
      <c r="C894" s="197" t="s">
        <v>77</v>
      </c>
      <c r="D894" s="198"/>
      <c r="E894" s="198"/>
      <c r="F894" s="199">
        <f t="shared" si="1054"/>
        <v>0</v>
      </c>
      <c r="G894" s="199"/>
      <c r="H894" s="198"/>
      <c r="I894" s="198"/>
      <c r="J894" s="199">
        <f t="shared" si="1080"/>
        <v>0</v>
      </c>
      <c r="K894" s="198"/>
      <c r="L894" s="198"/>
      <c r="M894" s="198"/>
      <c r="N894" s="198"/>
      <c r="O894" s="198"/>
      <c r="P894" s="198"/>
      <c r="Q894" s="198"/>
      <c r="R894" s="198"/>
      <c r="S894" s="198"/>
      <c r="T894" s="199">
        <f t="shared" si="1043"/>
        <v>0</v>
      </c>
      <c r="U894" s="199">
        <f t="shared" si="1087"/>
        <v>0</v>
      </c>
      <c r="V894" s="189">
        <f t="shared" si="1071"/>
        <v>0</v>
      </c>
      <c r="W894" s="199">
        <f t="shared" si="1039"/>
        <v>0</v>
      </c>
      <c r="X894" s="198"/>
      <c r="Y894" s="198"/>
      <c r="AA894" s="292">
        <f t="shared" si="1072"/>
        <v>0</v>
      </c>
    </row>
    <row r="895" spans="1:27" s="200" customFormat="1" hidden="1" x14ac:dyDescent="0.25">
      <c r="A895" s="195"/>
      <c r="B895" s="196" t="s">
        <v>78</v>
      </c>
      <c r="C895" s="197" t="s">
        <v>79</v>
      </c>
      <c r="D895" s="198"/>
      <c r="E895" s="198"/>
      <c r="F895" s="199">
        <f t="shared" si="1054"/>
        <v>0</v>
      </c>
      <c r="G895" s="199"/>
      <c r="H895" s="198"/>
      <c r="I895" s="198"/>
      <c r="J895" s="199">
        <f t="shared" si="1080"/>
        <v>0</v>
      </c>
      <c r="K895" s="198"/>
      <c r="L895" s="198"/>
      <c r="M895" s="198"/>
      <c r="N895" s="198"/>
      <c r="O895" s="198"/>
      <c r="P895" s="198"/>
      <c r="Q895" s="198"/>
      <c r="R895" s="198"/>
      <c r="S895" s="198"/>
      <c r="T895" s="199">
        <f t="shared" si="1043"/>
        <v>0</v>
      </c>
      <c r="U895" s="199">
        <f t="shared" si="1087"/>
        <v>0</v>
      </c>
      <c r="V895" s="189">
        <f t="shared" si="1071"/>
        <v>0</v>
      </c>
      <c r="W895" s="199">
        <f t="shared" si="1039"/>
        <v>0</v>
      </c>
      <c r="X895" s="198"/>
      <c r="Y895" s="198"/>
      <c r="AA895" s="292">
        <f t="shared" si="1072"/>
        <v>0</v>
      </c>
    </row>
    <row r="896" spans="1:27" s="200" customFormat="1" hidden="1" x14ac:dyDescent="0.25">
      <c r="A896" s="195"/>
      <c r="B896" s="196" t="s">
        <v>80</v>
      </c>
      <c r="C896" s="197" t="s">
        <v>81</v>
      </c>
      <c r="D896" s="198"/>
      <c r="E896" s="198"/>
      <c r="F896" s="199">
        <f t="shared" si="1054"/>
        <v>0</v>
      </c>
      <c r="G896" s="199"/>
      <c r="H896" s="198"/>
      <c r="I896" s="198"/>
      <c r="J896" s="199">
        <f t="shared" si="1080"/>
        <v>0</v>
      </c>
      <c r="K896" s="198"/>
      <c r="L896" s="198"/>
      <c r="M896" s="198"/>
      <c r="N896" s="198"/>
      <c r="O896" s="198"/>
      <c r="P896" s="198"/>
      <c r="Q896" s="198"/>
      <c r="R896" s="198"/>
      <c r="S896" s="198"/>
      <c r="T896" s="199">
        <f t="shared" si="1043"/>
        <v>0</v>
      </c>
      <c r="U896" s="199">
        <f t="shared" si="1087"/>
        <v>0</v>
      </c>
      <c r="V896" s="189">
        <f t="shared" si="1071"/>
        <v>0</v>
      </c>
      <c r="W896" s="199">
        <f t="shared" si="1039"/>
        <v>0</v>
      </c>
      <c r="X896" s="198"/>
      <c r="Y896" s="198"/>
      <c r="AA896" s="292">
        <f t="shared" si="1072"/>
        <v>0</v>
      </c>
    </row>
    <row r="897" spans="1:27" s="7" customFormat="1" hidden="1" x14ac:dyDescent="0.25">
      <c r="B897" s="5">
        <v>4</v>
      </c>
      <c r="C897" s="7" t="s">
        <v>118</v>
      </c>
      <c r="D897" s="4">
        <f>SUM(D898)</f>
        <v>0</v>
      </c>
      <c r="E897" s="4">
        <f t="shared" ref="E897:S897" si="1091">SUM(E898)</f>
        <v>0</v>
      </c>
      <c r="F897" s="199">
        <f t="shared" si="1054"/>
        <v>0</v>
      </c>
      <c r="G897" s="4"/>
      <c r="H897" s="4">
        <f t="shared" si="1091"/>
        <v>0</v>
      </c>
      <c r="I897" s="4">
        <f t="shared" si="1091"/>
        <v>0</v>
      </c>
      <c r="J897" s="199">
        <f t="shared" si="1080"/>
        <v>0</v>
      </c>
      <c r="K897" s="4">
        <f t="shared" si="1091"/>
        <v>0</v>
      </c>
      <c r="L897" s="4">
        <f t="shared" si="1091"/>
        <v>0</v>
      </c>
      <c r="M897" s="4">
        <f t="shared" si="1091"/>
        <v>0</v>
      </c>
      <c r="N897" s="4">
        <f t="shared" si="1091"/>
        <v>0</v>
      </c>
      <c r="O897" s="4">
        <f t="shared" si="1091"/>
        <v>0</v>
      </c>
      <c r="P897" s="4">
        <f t="shared" si="1091"/>
        <v>0</v>
      </c>
      <c r="Q897" s="4">
        <f t="shared" si="1091"/>
        <v>0</v>
      </c>
      <c r="R897" s="4">
        <f t="shared" si="1091"/>
        <v>0</v>
      </c>
      <c r="S897" s="4">
        <f t="shared" si="1091"/>
        <v>0</v>
      </c>
      <c r="T897" s="199">
        <f t="shared" si="1043"/>
        <v>0</v>
      </c>
      <c r="U897" s="199">
        <f t="shared" si="1087"/>
        <v>0</v>
      </c>
      <c r="V897" s="189">
        <f t="shared" si="1071"/>
        <v>0</v>
      </c>
      <c r="W897" s="199">
        <f t="shared" si="1039"/>
        <v>0</v>
      </c>
      <c r="X897" s="4"/>
      <c r="Y897" s="4"/>
      <c r="AA897" s="292">
        <f t="shared" si="1072"/>
        <v>0</v>
      </c>
    </row>
    <row r="898" spans="1:27" s="7" customFormat="1" hidden="1" x14ac:dyDescent="0.25">
      <c r="B898" s="5">
        <v>42</v>
      </c>
      <c r="D898" s="4">
        <f t="shared" ref="D898:E898" si="1092">SUM(D899+D907+D910+D915)</f>
        <v>0</v>
      </c>
      <c r="E898" s="4">
        <f t="shared" si="1092"/>
        <v>0</v>
      </c>
      <c r="F898" s="199">
        <f t="shared" si="1054"/>
        <v>0</v>
      </c>
      <c r="G898" s="4"/>
      <c r="H898" s="4">
        <f t="shared" ref="H898:I898" si="1093">SUM(H899+H907+H910+H915)</f>
        <v>0</v>
      </c>
      <c r="I898" s="4">
        <f t="shared" si="1093"/>
        <v>0</v>
      </c>
      <c r="J898" s="199">
        <f t="shared" si="1080"/>
        <v>0</v>
      </c>
      <c r="K898" s="4">
        <f t="shared" ref="K898:S898" si="1094">SUM(K899+K907+K910+K915)</f>
        <v>0</v>
      </c>
      <c r="L898" s="4">
        <f t="shared" si="1094"/>
        <v>0</v>
      </c>
      <c r="M898" s="4">
        <f t="shared" si="1094"/>
        <v>0</v>
      </c>
      <c r="N898" s="4">
        <f t="shared" si="1094"/>
        <v>0</v>
      </c>
      <c r="O898" s="4">
        <f t="shared" si="1094"/>
        <v>0</v>
      </c>
      <c r="P898" s="4">
        <f t="shared" si="1094"/>
        <v>0</v>
      </c>
      <c r="Q898" s="4">
        <f t="shared" si="1094"/>
        <v>0</v>
      </c>
      <c r="R898" s="4">
        <f t="shared" si="1094"/>
        <v>0</v>
      </c>
      <c r="S898" s="4">
        <f t="shared" si="1094"/>
        <v>0</v>
      </c>
      <c r="T898" s="199">
        <f t="shared" si="1043"/>
        <v>0</v>
      </c>
      <c r="U898" s="199">
        <f t="shared" si="1087"/>
        <v>0</v>
      </c>
      <c r="V898" s="189">
        <f t="shared" si="1071"/>
        <v>0</v>
      </c>
      <c r="W898" s="199">
        <f t="shared" si="1039"/>
        <v>0</v>
      </c>
      <c r="X898" s="4"/>
      <c r="Y898" s="4"/>
      <c r="AA898" s="292">
        <f t="shared" si="1072"/>
        <v>0</v>
      </c>
    </row>
    <row r="899" spans="1:27" s="7" customFormat="1" hidden="1" x14ac:dyDescent="0.25">
      <c r="B899" s="5">
        <v>422</v>
      </c>
      <c r="D899" s="4">
        <f t="shared" ref="D899:E899" si="1095">SUM(D900+D901+D902+D903+D904+D905+D906)</f>
        <v>0</v>
      </c>
      <c r="E899" s="4">
        <f t="shared" si="1095"/>
        <v>0</v>
      </c>
      <c r="F899" s="199">
        <f t="shared" ref="F899:F917" si="1096">SUM(H899:S899)</f>
        <v>0</v>
      </c>
      <c r="G899" s="4"/>
      <c r="H899" s="4">
        <f t="shared" ref="H899:I899" si="1097">SUM(H900+H901+H902+H903+H904+H905+H906)</f>
        <v>0</v>
      </c>
      <c r="I899" s="4">
        <f t="shared" si="1097"/>
        <v>0</v>
      </c>
      <c r="J899" s="199">
        <f t="shared" si="1080"/>
        <v>0</v>
      </c>
      <c r="K899" s="4">
        <f t="shared" ref="K899:S899" si="1098">SUM(K900+K901+K902+K903+K904+K905+K906)</f>
        <v>0</v>
      </c>
      <c r="L899" s="4">
        <f t="shared" si="1098"/>
        <v>0</v>
      </c>
      <c r="M899" s="4">
        <f t="shared" si="1098"/>
        <v>0</v>
      </c>
      <c r="N899" s="4">
        <f t="shared" si="1098"/>
        <v>0</v>
      </c>
      <c r="O899" s="4">
        <f t="shared" si="1098"/>
        <v>0</v>
      </c>
      <c r="P899" s="4">
        <f t="shared" si="1098"/>
        <v>0</v>
      </c>
      <c r="Q899" s="4">
        <f t="shared" si="1098"/>
        <v>0</v>
      </c>
      <c r="R899" s="4">
        <f t="shared" si="1098"/>
        <v>0</v>
      </c>
      <c r="S899" s="4">
        <f t="shared" si="1098"/>
        <v>0</v>
      </c>
      <c r="T899" s="199">
        <f t="shared" si="1043"/>
        <v>0</v>
      </c>
      <c r="U899" s="199">
        <f t="shared" si="1087"/>
        <v>0</v>
      </c>
      <c r="V899" s="189">
        <f t="shared" si="1071"/>
        <v>0</v>
      </c>
      <c r="W899" s="199">
        <f t="shared" si="1039"/>
        <v>0</v>
      </c>
      <c r="X899" s="4"/>
      <c r="Y899" s="4"/>
      <c r="AA899" s="292">
        <f t="shared" si="1072"/>
        <v>0</v>
      </c>
    </row>
    <row r="900" spans="1:27" s="200" customFormat="1" hidden="1" x14ac:dyDescent="0.25">
      <c r="A900" s="195"/>
      <c r="B900" s="204" t="s">
        <v>82</v>
      </c>
      <c r="C900" s="205" t="s">
        <v>83</v>
      </c>
      <c r="D900" s="198"/>
      <c r="E900" s="198"/>
      <c r="F900" s="199">
        <f t="shared" si="1096"/>
        <v>0</v>
      </c>
      <c r="G900" s="199"/>
      <c r="H900" s="198"/>
      <c r="I900" s="198"/>
      <c r="J900" s="199">
        <f t="shared" si="1080"/>
        <v>0</v>
      </c>
      <c r="K900" s="198"/>
      <c r="L900" s="198"/>
      <c r="M900" s="198"/>
      <c r="N900" s="198"/>
      <c r="O900" s="198"/>
      <c r="P900" s="198"/>
      <c r="Q900" s="198"/>
      <c r="R900" s="198"/>
      <c r="S900" s="198"/>
      <c r="T900" s="199">
        <f t="shared" si="1043"/>
        <v>0</v>
      </c>
      <c r="U900" s="199">
        <f t="shared" si="1087"/>
        <v>0</v>
      </c>
      <c r="V900" s="189">
        <f t="shared" si="1071"/>
        <v>0</v>
      </c>
      <c r="W900" s="199">
        <f t="shared" si="1039"/>
        <v>0</v>
      </c>
      <c r="X900" s="198"/>
      <c r="Y900" s="198"/>
      <c r="AA900" s="292">
        <f t="shared" si="1072"/>
        <v>0</v>
      </c>
    </row>
    <row r="901" spans="1:27" s="200" customFormat="1" hidden="1" x14ac:dyDescent="0.25">
      <c r="A901" s="195"/>
      <c r="B901" s="204" t="s">
        <v>84</v>
      </c>
      <c r="C901" s="205" t="s">
        <v>85</v>
      </c>
      <c r="D901" s="198"/>
      <c r="E901" s="198"/>
      <c r="F901" s="199">
        <f t="shared" si="1096"/>
        <v>0</v>
      </c>
      <c r="G901" s="199"/>
      <c r="H901" s="198"/>
      <c r="I901" s="198"/>
      <c r="J901" s="199">
        <f t="shared" si="1080"/>
        <v>0</v>
      </c>
      <c r="K901" s="198"/>
      <c r="L901" s="198"/>
      <c r="M901" s="198"/>
      <c r="N901" s="198"/>
      <c r="O901" s="198"/>
      <c r="P901" s="198"/>
      <c r="Q901" s="198"/>
      <c r="R901" s="198"/>
      <c r="S901" s="198"/>
      <c r="T901" s="199">
        <f t="shared" si="1043"/>
        <v>0</v>
      </c>
      <c r="U901" s="199">
        <f t="shared" si="1087"/>
        <v>0</v>
      </c>
      <c r="V901" s="189">
        <f t="shared" si="1071"/>
        <v>0</v>
      </c>
      <c r="W901" s="199">
        <f t="shared" si="1039"/>
        <v>0</v>
      </c>
      <c r="X901" s="198"/>
      <c r="Y901" s="198"/>
      <c r="AA901" s="292">
        <f t="shared" si="1072"/>
        <v>0</v>
      </c>
    </row>
    <row r="902" spans="1:27" s="200" customFormat="1" hidden="1" x14ac:dyDescent="0.25">
      <c r="A902" s="195"/>
      <c r="B902" s="204" t="s">
        <v>86</v>
      </c>
      <c r="C902" s="205" t="s">
        <v>87</v>
      </c>
      <c r="D902" s="198"/>
      <c r="E902" s="198"/>
      <c r="F902" s="199">
        <f t="shared" si="1096"/>
        <v>0</v>
      </c>
      <c r="G902" s="199"/>
      <c r="H902" s="198"/>
      <c r="I902" s="198"/>
      <c r="J902" s="199">
        <f t="shared" si="1080"/>
        <v>0</v>
      </c>
      <c r="K902" s="198"/>
      <c r="L902" s="198"/>
      <c r="M902" s="198"/>
      <c r="N902" s="198"/>
      <c r="O902" s="198"/>
      <c r="P902" s="198"/>
      <c r="Q902" s="198"/>
      <c r="R902" s="198"/>
      <c r="S902" s="198"/>
      <c r="T902" s="199">
        <f t="shared" si="1043"/>
        <v>0</v>
      </c>
      <c r="U902" s="199">
        <f t="shared" si="1087"/>
        <v>0</v>
      </c>
      <c r="V902" s="189">
        <f t="shared" si="1071"/>
        <v>0</v>
      </c>
      <c r="W902" s="199">
        <f t="shared" si="1039"/>
        <v>0</v>
      </c>
      <c r="X902" s="198"/>
      <c r="Y902" s="198"/>
      <c r="AA902" s="292">
        <f t="shared" si="1072"/>
        <v>0</v>
      </c>
    </row>
    <row r="903" spans="1:27" s="200" customFormat="1" hidden="1" x14ac:dyDescent="0.25">
      <c r="A903" s="195"/>
      <c r="B903" s="204" t="s">
        <v>88</v>
      </c>
      <c r="C903" s="205" t="s">
        <v>89</v>
      </c>
      <c r="D903" s="198"/>
      <c r="E903" s="198"/>
      <c r="F903" s="199">
        <f t="shared" si="1096"/>
        <v>0</v>
      </c>
      <c r="G903" s="199"/>
      <c r="H903" s="198"/>
      <c r="I903" s="198"/>
      <c r="J903" s="199">
        <f t="shared" si="1080"/>
        <v>0</v>
      </c>
      <c r="K903" s="198"/>
      <c r="L903" s="198"/>
      <c r="M903" s="198"/>
      <c r="N903" s="198"/>
      <c r="O903" s="198"/>
      <c r="P903" s="198"/>
      <c r="Q903" s="198"/>
      <c r="R903" s="198"/>
      <c r="S903" s="198"/>
      <c r="T903" s="199">
        <f t="shared" si="1043"/>
        <v>0</v>
      </c>
      <c r="U903" s="199">
        <f t="shared" si="1087"/>
        <v>0</v>
      </c>
      <c r="V903" s="189">
        <f t="shared" si="1071"/>
        <v>0</v>
      </c>
      <c r="W903" s="199">
        <f t="shared" ref="W903:W967" si="1099">SUM(U903:V903)</f>
        <v>0</v>
      </c>
      <c r="X903" s="198"/>
      <c r="Y903" s="198"/>
      <c r="AA903" s="292">
        <f t="shared" ref="AA903:AA917" si="1100">SUM(P903+Z903)</f>
        <v>0</v>
      </c>
    </row>
    <row r="904" spans="1:27" s="200" customFormat="1" hidden="1" x14ac:dyDescent="0.25">
      <c r="A904" s="195"/>
      <c r="B904" s="204" t="s">
        <v>90</v>
      </c>
      <c r="C904" s="205" t="s">
        <v>91</v>
      </c>
      <c r="D904" s="198"/>
      <c r="E904" s="198"/>
      <c r="F904" s="199">
        <f t="shared" si="1096"/>
        <v>0</v>
      </c>
      <c r="G904" s="199"/>
      <c r="H904" s="198"/>
      <c r="I904" s="198"/>
      <c r="J904" s="199">
        <f t="shared" si="1080"/>
        <v>0</v>
      </c>
      <c r="K904" s="198"/>
      <c r="L904" s="198"/>
      <c r="M904" s="198"/>
      <c r="N904" s="198"/>
      <c r="O904" s="198"/>
      <c r="P904" s="198"/>
      <c r="Q904" s="198"/>
      <c r="R904" s="198"/>
      <c r="S904" s="198"/>
      <c r="T904" s="199">
        <f t="shared" ref="T904:T967" si="1101">SUM(K904:S904)</f>
        <v>0</v>
      </c>
      <c r="U904" s="199">
        <f t="shared" si="1087"/>
        <v>0</v>
      </c>
      <c r="V904" s="189">
        <f t="shared" si="1071"/>
        <v>0</v>
      </c>
      <c r="W904" s="199">
        <f t="shared" si="1099"/>
        <v>0</v>
      </c>
      <c r="X904" s="198"/>
      <c r="Y904" s="198"/>
      <c r="AA904" s="292">
        <f t="shared" si="1100"/>
        <v>0</v>
      </c>
    </row>
    <row r="905" spans="1:27" s="200" customFormat="1" hidden="1" x14ac:dyDescent="0.25">
      <c r="A905" s="195"/>
      <c r="B905" s="204" t="s">
        <v>92</v>
      </c>
      <c r="C905" s="205" t="s">
        <v>93</v>
      </c>
      <c r="D905" s="198"/>
      <c r="E905" s="198"/>
      <c r="F905" s="199">
        <f t="shared" si="1096"/>
        <v>0</v>
      </c>
      <c r="G905" s="199"/>
      <c r="H905" s="198"/>
      <c r="I905" s="198"/>
      <c r="J905" s="199">
        <f t="shared" si="1080"/>
        <v>0</v>
      </c>
      <c r="K905" s="198"/>
      <c r="L905" s="198"/>
      <c r="M905" s="198"/>
      <c r="N905" s="198"/>
      <c r="O905" s="198"/>
      <c r="P905" s="198"/>
      <c r="Q905" s="198"/>
      <c r="R905" s="198"/>
      <c r="S905" s="198"/>
      <c r="T905" s="199">
        <f t="shared" si="1101"/>
        <v>0</v>
      </c>
      <c r="U905" s="199">
        <f t="shared" si="1087"/>
        <v>0</v>
      </c>
      <c r="V905" s="189">
        <f t="shared" si="1071"/>
        <v>0</v>
      </c>
      <c r="W905" s="199">
        <f t="shared" si="1099"/>
        <v>0</v>
      </c>
      <c r="X905" s="198"/>
      <c r="Y905" s="198"/>
      <c r="AA905" s="292">
        <f t="shared" si="1100"/>
        <v>0</v>
      </c>
    </row>
    <row r="906" spans="1:27" s="200" customFormat="1" hidden="1" x14ac:dyDescent="0.25">
      <c r="A906" s="195"/>
      <c r="B906" s="204" t="s">
        <v>94</v>
      </c>
      <c r="C906" s="205" t="s">
        <v>95</v>
      </c>
      <c r="D906" s="198"/>
      <c r="E906" s="198"/>
      <c r="F906" s="199">
        <f t="shared" si="1096"/>
        <v>0</v>
      </c>
      <c r="G906" s="199"/>
      <c r="H906" s="198"/>
      <c r="I906" s="198"/>
      <c r="J906" s="199">
        <f t="shared" si="1080"/>
        <v>0</v>
      </c>
      <c r="K906" s="198"/>
      <c r="L906" s="198"/>
      <c r="M906" s="198"/>
      <c r="N906" s="198"/>
      <c r="O906" s="198"/>
      <c r="P906" s="198"/>
      <c r="Q906" s="198"/>
      <c r="R906" s="198"/>
      <c r="S906" s="198"/>
      <c r="T906" s="199">
        <f t="shared" si="1101"/>
        <v>0</v>
      </c>
      <c r="U906" s="199">
        <f t="shared" si="1087"/>
        <v>0</v>
      </c>
      <c r="V906" s="189">
        <f t="shared" si="1071"/>
        <v>0</v>
      </c>
      <c r="W906" s="199">
        <f t="shared" si="1099"/>
        <v>0</v>
      </c>
      <c r="X906" s="198"/>
      <c r="Y906" s="198"/>
      <c r="AA906" s="292">
        <f t="shared" si="1100"/>
        <v>0</v>
      </c>
    </row>
    <row r="907" spans="1:27" s="190" customFormat="1" hidden="1" x14ac:dyDescent="0.25">
      <c r="A907" s="187"/>
      <c r="B907" s="187">
        <v>423</v>
      </c>
      <c r="C907" s="192"/>
      <c r="D907" s="189">
        <f t="shared" ref="D907:E907" si="1102">SUM(D908+D909)</f>
        <v>0</v>
      </c>
      <c r="E907" s="189">
        <f t="shared" si="1102"/>
        <v>0</v>
      </c>
      <c r="F907" s="199">
        <f t="shared" si="1096"/>
        <v>0</v>
      </c>
      <c r="G907" s="189"/>
      <c r="H907" s="189">
        <f t="shared" ref="H907:I907" si="1103">SUM(H908+H909)</f>
        <v>0</v>
      </c>
      <c r="I907" s="189">
        <f t="shared" si="1103"/>
        <v>0</v>
      </c>
      <c r="J907" s="199">
        <f t="shared" si="1080"/>
        <v>0</v>
      </c>
      <c r="K907" s="189">
        <f t="shared" ref="K907:S907" si="1104">SUM(K908+K909)</f>
        <v>0</v>
      </c>
      <c r="L907" s="189">
        <f t="shared" si="1104"/>
        <v>0</v>
      </c>
      <c r="M907" s="189">
        <f t="shared" si="1104"/>
        <v>0</v>
      </c>
      <c r="N907" s="189">
        <f t="shared" si="1104"/>
        <v>0</v>
      </c>
      <c r="O907" s="189">
        <f t="shared" si="1104"/>
        <v>0</v>
      </c>
      <c r="P907" s="189">
        <f t="shared" si="1104"/>
        <v>0</v>
      </c>
      <c r="Q907" s="189">
        <f t="shared" si="1104"/>
        <v>0</v>
      </c>
      <c r="R907" s="189">
        <f t="shared" si="1104"/>
        <v>0</v>
      </c>
      <c r="S907" s="189">
        <f t="shared" si="1104"/>
        <v>0</v>
      </c>
      <c r="T907" s="199">
        <f t="shared" si="1101"/>
        <v>0</v>
      </c>
      <c r="U907" s="199">
        <f t="shared" si="1087"/>
        <v>0</v>
      </c>
      <c r="V907" s="189">
        <f t="shared" si="1071"/>
        <v>0</v>
      </c>
      <c r="W907" s="199">
        <f t="shared" si="1099"/>
        <v>0</v>
      </c>
      <c r="X907" s="189"/>
      <c r="Y907" s="189"/>
      <c r="AA907" s="292">
        <f t="shared" si="1100"/>
        <v>0</v>
      </c>
    </row>
    <row r="908" spans="1:27" s="200" customFormat="1" hidden="1" x14ac:dyDescent="0.25">
      <c r="A908" s="195"/>
      <c r="B908" s="204" t="s">
        <v>96</v>
      </c>
      <c r="C908" s="205" t="s">
        <v>97</v>
      </c>
      <c r="D908" s="198"/>
      <c r="E908" s="198"/>
      <c r="F908" s="199">
        <f t="shared" si="1096"/>
        <v>0</v>
      </c>
      <c r="G908" s="199"/>
      <c r="H908" s="198"/>
      <c r="I908" s="198"/>
      <c r="J908" s="199">
        <f t="shared" si="1080"/>
        <v>0</v>
      </c>
      <c r="K908" s="198"/>
      <c r="L908" s="198"/>
      <c r="M908" s="198"/>
      <c r="N908" s="198"/>
      <c r="O908" s="198"/>
      <c r="P908" s="198"/>
      <c r="Q908" s="198"/>
      <c r="R908" s="198"/>
      <c r="S908" s="198"/>
      <c r="T908" s="199">
        <f t="shared" si="1101"/>
        <v>0</v>
      </c>
      <c r="U908" s="199">
        <f t="shared" si="1087"/>
        <v>0</v>
      </c>
      <c r="V908" s="189">
        <f t="shared" si="1071"/>
        <v>0</v>
      </c>
      <c r="W908" s="199">
        <f t="shared" si="1099"/>
        <v>0</v>
      </c>
      <c r="X908" s="198"/>
      <c r="Y908" s="198"/>
      <c r="AA908" s="292">
        <f t="shared" si="1100"/>
        <v>0</v>
      </c>
    </row>
    <row r="909" spans="1:27" s="200" customFormat="1" hidden="1" x14ac:dyDescent="0.25">
      <c r="A909" s="195"/>
      <c r="B909" s="204" t="s">
        <v>98</v>
      </c>
      <c r="C909" s="205" t="s">
        <v>99</v>
      </c>
      <c r="D909" s="198"/>
      <c r="E909" s="198"/>
      <c r="F909" s="199">
        <f t="shared" si="1096"/>
        <v>0</v>
      </c>
      <c r="G909" s="199"/>
      <c r="H909" s="198"/>
      <c r="I909" s="198"/>
      <c r="J909" s="199">
        <f t="shared" si="1080"/>
        <v>0</v>
      </c>
      <c r="K909" s="198"/>
      <c r="L909" s="198"/>
      <c r="M909" s="198"/>
      <c r="N909" s="198"/>
      <c r="O909" s="198"/>
      <c r="P909" s="198"/>
      <c r="Q909" s="198"/>
      <c r="R909" s="198"/>
      <c r="S909" s="198"/>
      <c r="T909" s="199">
        <f t="shared" si="1101"/>
        <v>0</v>
      </c>
      <c r="U909" s="199">
        <f t="shared" si="1087"/>
        <v>0</v>
      </c>
      <c r="V909" s="189">
        <f t="shared" si="1071"/>
        <v>0</v>
      </c>
      <c r="W909" s="199">
        <f t="shared" si="1099"/>
        <v>0</v>
      </c>
      <c r="X909" s="198"/>
      <c r="Y909" s="198"/>
      <c r="AA909" s="292">
        <f t="shared" si="1100"/>
        <v>0</v>
      </c>
    </row>
    <row r="910" spans="1:27" s="190" customFormat="1" hidden="1" x14ac:dyDescent="0.25">
      <c r="A910" s="187"/>
      <c r="B910" s="187">
        <v>424</v>
      </c>
      <c r="C910" s="192"/>
      <c r="D910" s="189">
        <f t="shared" ref="D910:E910" si="1105">SUM(D911+D912+D913+D914)</f>
        <v>0</v>
      </c>
      <c r="E910" s="189">
        <f t="shared" si="1105"/>
        <v>0</v>
      </c>
      <c r="F910" s="199">
        <f t="shared" si="1096"/>
        <v>0</v>
      </c>
      <c r="G910" s="189"/>
      <c r="H910" s="189">
        <f t="shared" ref="H910:I910" si="1106">SUM(H911+H912+H913+H914)</f>
        <v>0</v>
      </c>
      <c r="I910" s="189">
        <f t="shared" si="1106"/>
        <v>0</v>
      </c>
      <c r="J910" s="199">
        <f t="shared" si="1080"/>
        <v>0</v>
      </c>
      <c r="K910" s="189">
        <f t="shared" ref="K910:S910" si="1107">SUM(K911+K912+K913+K914)</f>
        <v>0</v>
      </c>
      <c r="L910" s="189">
        <f t="shared" si="1107"/>
        <v>0</v>
      </c>
      <c r="M910" s="189">
        <f t="shared" si="1107"/>
        <v>0</v>
      </c>
      <c r="N910" s="189">
        <f t="shared" si="1107"/>
        <v>0</v>
      </c>
      <c r="O910" s="189">
        <f t="shared" si="1107"/>
        <v>0</v>
      </c>
      <c r="P910" s="189">
        <f t="shared" si="1107"/>
        <v>0</v>
      </c>
      <c r="Q910" s="189">
        <f t="shared" si="1107"/>
        <v>0</v>
      </c>
      <c r="R910" s="189">
        <f t="shared" si="1107"/>
        <v>0</v>
      </c>
      <c r="S910" s="189">
        <f t="shared" si="1107"/>
        <v>0</v>
      </c>
      <c r="T910" s="199">
        <f t="shared" si="1101"/>
        <v>0</v>
      </c>
      <c r="U910" s="199">
        <f t="shared" si="1087"/>
        <v>0</v>
      </c>
      <c r="V910" s="189">
        <f t="shared" si="1071"/>
        <v>0</v>
      </c>
      <c r="W910" s="199">
        <f t="shared" si="1099"/>
        <v>0</v>
      </c>
      <c r="X910" s="189"/>
      <c r="Y910" s="189"/>
      <c r="AA910" s="292">
        <f t="shared" si="1100"/>
        <v>0</v>
      </c>
    </row>
    <row r="911" spans="1:27" s="200" customFormat="1" hidden="1" x14ac:dyDescent="0.25">
      <c r="A911" s="195"/>
      <c r="B911" s="206">
        <v>4241</v>
      </c>
      <c r="C911" s="207" t="s">
        <v>100</v>
      </c>
      <c r="D911" s="198"/>
      <c r="E911" s="198"/>
      <c r="F911" s="199">
        <f t="shared" si="1096"/>
        <v>0</v>
      </c>
      <c r="G911" s="199"/>
      <c r="H911" s="198"/>
      <c r="I911" s="198"/>
      <c r="J911" s="199">
        <f t="shared" si="1080"/>
        <v>0</v>
      </c>
      <c r="K911" s="198"/>
      <c r="L911" s="198"/>
      <c r="M911" s="198"/>
      <c r="N911" s="198"/>
      <c r="O911" s="198"/>
      <c r="P911" s="198"/>
      <c r="Q911" s="198"/>
      <c r="R911" s="198"/>
      <c r="S911" s="198"/>
      <c r="T911" s="199">
        <f t="shared" si="1101"/>
        <v>0</v>
      </c>
      <c r="U911" s="199">
        <f t="shared" si="1087"/>
        <v>0</v>
      </c>
      <c r="V911" s="189">
        <f t="shared" si="1071"/>
        <v>0</v>
      </c>
      <c r="W911" s="199">
        <f t="shared" si="1099"/>
        <v>0</v>
      </c>
      <c r="X911" s="198"/>
      <c r="Y911" s="198"/>
      <c r="AA911" s="292">
        <f t="shared" si="1100"/>
        <v>0</v>
      </c>
    </row>
    <row r="912" spans="1:27" s="200" customFormat="1" hidden="1" x14ac:dyDescent="0.25">
      <c r="A912" s="195"/>
      <c r="B912" s="206">
        <v>4242</v>
      </c>
      <c r="C912" s="208" t="s">
        <v>101</v>
      </c>
      <c r="D912" s="198"/>
      <c r="E912" s="198"/>
      <c r="F912" s="199">
        <f t="shared" si="1096"/>
        <v>0</v>
      </c>
      <c r="G912" s="199"/>
      <c r="H912" s="198"/>
      <c r="I912" s="198"/>
      <c r="J912" s="199">
        <f t="shared" si="1080"/>
        <v>0</v>
      </c>
      <c r="K912" s="198"/>
      <c r="L912" s="198"/>
      <c r="M912" s="198"/>
      <c r="N912" s="198"/>
      <c r="O912" s="198"/>
      <c r="P912" s="198"/>
      <c r="Q912" s="198"/>
      <c r="R912" s="198"/>
      <c r="S912" s="198"/>
      <c r="T912" s="199">
        <f t="shared" si="1101"/>
        <v>0</v>
      </c>
      <c r="U912" s="199">
        <f t="shared" si="1087"/>
        <v>0</v>
      </c>
      <c r="V912" s="189">
        <f t="shared" si="1071"/>
        <v>0</v>
      </c>
      <c r="W912" s="199">
        <f t="shared" si="1099"/>
        <v>0</v>
      </c>
      <c r="X912" s="198"/>
      <c r="Y912" s="198"/>
      <c r="AA912" s="292">
        <f t="shared" si="1100"/>
        <v>0</v>
      </c>
    </row>
    <row r="913" spans="1:27" s="200" customFormat="1" hidden="1" x14ac:dyDescent="0.25">
      <c r="A913" s="195"/>
      <c r="B913" s="206">
        <v>4243</v>
      </c>
      <c r="C913" s="208" t="s">
        <v>102</v>
      </c>
      <c r="D913" s="198"/>
      <c r="E913" s="198"/>
      <c r="F913" s="199">
        <f t="shared" si="1096"/>
        <v>0</v>
      </c>
      <c r="G913" s="199"/>
      <c r="H913" s="198"/>
      <c r="I913" s="198"/>
      <c r="J913" s="199">
        <f t="shared" si="1080"/>
        <v>0</v>
      </c>
      <c r="K913" s="198"/>
      <c r="L913" s="198"/>
      <c r="M913" s="198"/>
      <c r="N913" s="198"/>
      <c r="O913" s="198"/>
      <c r="P913" s="198"/>
      <c r="Q913" s="198"/>
      <c r="R913" s="198"/>
      <c r="S913" s="198"/>
      <c r="T913" s="199">
        <f t="shared" si="1101"/>
        <v>0</v>
      </c>
      <c r="U913" s="199">
        <f t="shared" si="1087"/>
        <v>0</v>
      </c>
      <c r="V913" s="189">
        <f>SUM(V914+V915+V916+V917+V918+V920)</f>
        <v>0</v>
      </c>
      <c r="W913" s="199">
        <f t="shared" si="1099"/>
        <v>0</v>
      </c>
      <c r="X913" s="198"/>
      <c r="Y913" s="198"/>
      <c r="AA913" s="292">
        <f t="shared" si="1100"/>
        <v>0</v>
      </c>
    </row>
    <row r="914" spans="1:27" s="200" customFormat="1" hidden="1" x14ac:dyDescent="0.25">
      <c r="A914" s="195"/>
      <c r="B914" s="206">
        <v>4244</v>
      </c>
      <c r="C914" s="208" t="s">
        <v>103</v>
      </c>
      <c r="D914" s="198"/>
      <c r="E914" s="198"/>
      <c r="F914" s="199">
        <f t="shared" si="1096"/>
        <v>0</v>
      </c>
      <c r="G914" s="199"/>
      <c r="H914" s="198"/>
      <c r="I914" s="198"/>
      <c r="J914" s="199">
        <f t="shared" si="1080"/>
        <v>0</v>
      </c>
      <c r="K914" s="198"/>
      <c r="L914" s="198"/>
      <c r="M914" s="198"/>
      <c r="N914" s="198"/>
      <c r="O914" s="198"/>
      <c r="P914" s="198"/>
      <c r="Q914" s="198"/>
      <c r="R914" s="198"/>
      <c r="S914" s="198"/>
      <c r="T914" s="199">
        <f t="shared" si="1101"/>
        <v>0</v>
      </c>
      <c r="U914" s="199">
        <f t="shared" si="1087"/>
        <v>0</v>
      </c>
      <c r="V914" s="189">
        <f>SUM(V915+V916+V917+V918+V920+V921)</f>
        <v>0</v>
      </c>
      <c r="W914" s="199">
        <f t="shared" si="1099"/>
        <v>0</v>
      </c>
      <c r="X914" s="198"/>
      <c r="Y914" s="198"/>
      <c r="AA914" s="292">
        <f t="shared" si="1100"/>
        <v>0</v>
      </c>
    </row>
    <row r="915" spans="1:27" s="190" customFormat="1" hidden="1" x14ac:dyDescent="0.25">
      <c r="A915" s="187"/>
      <c r="B915" s="187">
        <v>426</v>
      </c>
      <c r="C915" s="191"/>
      <c r="D915" s="189">
        <f t="shared" ref="D915:E915" si="1108">SUM(D916+D917)</f>
        <v>0</v>
      </c>
      <c r="E915" s="189">
        <f t="shared" si="1108"/>
        <v>0</v>
      </c>
      <c r="F915" s="199">
        <f t="shared" si="1096"/>
        <v>0</v>
      </c>
      <c r="G915" s="189"/>
      <c r="H915" s="189">
        <f t="shared" ref="H915:I915" si="1109">SUM(H916+H917)</f>
        <v>0</v>
      </c>
      <c r="I915" s="189">
        <f t="shared" si="1109"/>
        <v>0</v>
      </c>
      <c r="J915" s="199">
        <f t="shared" si="1080"/>
        <v>0</v>
      </c>
      <c r="K915" s="189">
        <f t="shared" ref="K915:S915" si="1110">SUM(K916+K917)</f>
        <v>0</v>
      </c>
      <c r="L915" s="189">
        <f t="shared" si="1110"/>
        <v>0</v>
      </c>
      <c r="M915" s="189">
        <f t="shared" si="1110"/>
        <v>0</v>
      </c>
      <c r="N915" s="189">
        <f t="shared" si="1110"/>
        <v>0</v>
      </c>
      <c r="O915" s="189">
        <f t="shared" si="1110"/>
        <v>0</v>
      </c>
      <c r="P915" s="189">
        <f t="shared" si="1110"/>
        <v>0</v>
      </c>
      <c r="Q915" s="189">
        <f t="shared" si="1110"/>
        <v>0</v>
      </c>
      <c r="R915" s="189">
        <f t="shared" si="1110"/>
        <v>0</v>
      </c>
      <c r="S915" s="189">
        <f t="shared" si="1110"/>
        <v>0</v>
      </c>
      <c r="T915" s="199">
        <f t="shared" si="1101"/>
        <v>0</v>
      </c>
      <c r="U915" s="199">
        <f t="shared" si="1087"/>
        <v>0</v>
      </c>
      <c r="V915" s="189">
        <f>SUM(V916+V917+V918+V920+V921+V922)</f>
        <v>0</v>
      </c>
      <c r="W915" s="199">
        <f t="shared" si="1099"/>
        <v>0</v>
      </c>
      <c r="X915" s="189"/>
      <c r="Y915" s="189"/>
      <c r="AA915" s="292">
        <f t="shared" si="1100"/>
        <v>0</v>
      </c>
    </row>
    <row r="916" spans="1:27" s="200" customFormat="1" hidden="1" x14ac:dyDescent="0.25">
      <c r="A916" s="195"/>
      <c r="B916" s="204">
        <v>4262</v>
      </c>
      <c r="C916" s="205" t="s">
        <v>104</v>
      </c>
      <c r="D916" s="198"/>
      <c r="E916" s="198"/>
      <c r="F916" s="199">
        <f t="shared" si="1096"/>
        <v>0</v>
      </c>
      <c r="G916" s="199"/>
      <c r="H916" s="198"/>
      <c r="I916" s="198"/>
      <c r="J916" s="199">
        <f t="shared" si="1080"/>
        <v>0</v>
      </c>
      <c r="K916" s="198"/>
      <c r="L916" s="198"/>
      <c r="M916" s="198"/>
      <c r="N916" s="198"/>
      <c r="O916" s="198"/>
      <c r="P916" s="198"/>
      <c r="Q916" s="198"/>
      <c r="R916" s="198"/>
      <c r="S916" s="198"/>
      <c r="T916" s="199">
        <f t="shared" si="1101"/>
        <v>0</v>
      </c>
      <c r="U916" s="199">
        <f t="shared" si="1087"/>
        <v>0</v>
      </c>
      <c r="V916" s="189">
        <f>SUM(V917+V918+V920+V921+V922+V923)</f>
        <v>0</v>
      </c>
      <c r="W916" s="199">
        <f t="shared" si="1099"/>
        <v>0</v>
      </c>
      <c r="X916" s="198"/>
      <c r="Y916" s="198"/>
      <c r="AA916" s="292">
        <f t="shared" si="1100"/>
        <v>0</v>
      </c>
    </row>
    <row r="917" spans="1:27" s="200" customFormat="1" hidden="1" x14ac:dyDescent="0.25">
      <c r="A917" s="195"/>
      <c r="B917" s="204">
        <v>4263</v>
      </c>
      <c r="C917" s="205" t="s">
        <v>105</v>
      </c>
      <c r="D917" s="198"/>
      <c r="E917" s="198"/>
      <c r="F917" s="199">
        <f t="shared" si="1096"/>
        <v>0</v>
      </c>
      <c r="G917" s="199"/>
      <c r="H917" s="198"/>
      <c r="I917" s="198"/>
      <c r="J917" s="199">
        <f t="shared" si="1080"/>
        <v>0</v>
      </c>
      <c r="K917" s="198"/>
      <c r="L917" s="198"/>
      <c r="M917" s="198"/>
      <c r="N917" s="198"/>
      <c r="O917" s="198"/>
      <c r="P917" s="198"/>
      <c r="Q917" s="198"/>
      <c r="R917" s="198"/>
      <c r="S917" s="198"/>
      <c r="T917" s="199">
        <f t="shared" si="1101"/>
        <v>0</v>
      </c>
      <c r="U917" s="199">
        <f t="shared" si="1087"/>
        <v>0</v>
      </c>
      <c r="V917" s="189">
        <f>SUM(V918+V920+V921+V922+V923+V924)</f>
        <v>0</v>
      </c>
      <c r="W917" s="199">
        <f t="shared" si="1099"/>
        <v>0</v>
      </c>
      <c r="X917" s="198"/>
      <c r="Y917" s="198"/>
      <c r="AA917" s="292">
        <f t="shared" si="1100"/>
        <v>0</v>
      </c>
    </row>
    <row r="918" spans="1:27" x14ac:dyDescent="0.25">
      <c r="J918" s="199">
        <f t="shared" si="1080"/>
        <v>0</v>
      </c>
      <c r="T918" s="199">
        <f t="shared" si="1101"/>
        <v>0</v>
      </c>
      <c r="U918" s="199">
        <f t="shared" si="1087"/>
        <v>0</v>
      </c>
      <c r="V918" s="189">
        <f>SUM(V920+V921+V922+V923+V924+V925)</f>
        <v>0</v>
      </c>
      <c r="W918" s="199">
        <f t="shared" si="1099"/>
        <v>0</v>
      </c>
      <c r="X918" s="4"/>
      <c r="Y918" s="4"/>
    </row>
    <row r="919" spans="1:27" x14ac:dyDescent="0.25">
      <c r="J919" s="199"/>
      <c r="T919" s="199"/>
      <c r="U919" s="199"/>
      <c r="V919" s="189"/>
      <c r="W919" s="199"/>
      <c r="X919" s="4"/>
      <c r="Y919" s="4"/>
    </row>
    <row r="920" spans="1:27" x14ac:dyDescent="0.25">
      <c r="J920" s="199">
        <f t="shared" si="1080"/>
        <v>0</v>
      </c>
      <c r="T920" s="199">
        <f t="shared" si="1101"/>
        <v>0</v>
      </c>
      <c r="U920" s="199">
        <f t="shared" si="1087"/>
        <v>0</v>
      </c>
      <c r="V920" s="189">
        <f t="shared" si="1071"/>
        <v>0</v>
      </c>
      <c r="W920" s="199">
        <f t="shared" si="1099"/>
        <v>0</v>
      </c>
      <c r="X920" s="4"/>
      <c r="Y920" s="4"/>
    </row>
    <row r="921" spans="1:27" x14ac:dyDescent="0.25">
      <c r="C921" s="10" t="s">
        <v>605</v>
      </c>
      <c r="J921" s="199">
        <f t="shared" si="1080"/>
        <v>0</v>
      </c>
      <c r="K921" s="3">
        <v>0</v>
      </c>
      <c r="L921" s="3">
        <v>0</v>
      </c>
      <c r="M921" s="4">
        <f>+M922</f>
        <v>144800</v>
      </c>
      <c r="O921" s="3">
        <v>0</v>
      </c>
      <c r="P921" s="3">
        <v>0</v>
      </c>
      <c r="T921" s="199">
        <f t="shared" si="1101"/>
        <v>144800</v>
      </c>
      <c r="U921" s="199">
        <f t="shared" si="1087"/>
        <v>144800</v>
      </c>
      <c r="V921" s="189"/>
      <c r="W921" s="199">
        <f t="shared" si="1099"/>
        <v>144800</v>
      </c>
      <c r="X921" s="4">
        <f>+W921*100.8%</f>
        <v>145958.39999999999</v>
      </c>
      <c r="Y921" s="4">
        <v>146834</v>
      </c>
    </row>
    <row r="922" spans="1:27" x14ac:dyDescent="0.25">
      <c r="B922" s="6">
        <v>3</v>
      </c>
      <c r="C922" s="7" t="s">
        <v>119</v>
      </c>
      <c r="J922" s="199">
        <f t="shared" si="1080"/>
        <v>0</v>
      </c>
      <c r="M922" s="4">
        <f>+M924+M926+M928</f>
        <v>144800</v>
      </c>
      <c r="T922" s="199">
        <f t="shared" si="1101"/>
        <v>144800</v>
      </c>
      <c r="U922" s="199">
        <f t="shared" si="1087"/>
        <v>144800</v>
      </c>
      <c r="V922" s="189"/>
      <c r="W922" s="199">
        <f t="shared" si="1099"/>
        <v>144800</v>
      </c>
      <c r="X922" s="4">
        <f t="shared" ref="X922:X923" si="1111">+W922*100.8%</f>
        <v>145958.39999999999</v>
      </c>
      <c r="Y922" s="4">
        <f t="shared" ref="Y922:Y923" si="1112">+X922*100.6%</f>
        <v>146834.15039999998</v>
      </c>
    </row>
    <row r="923" spans="1:27" x14ac:dyDescent="0.25">
      <c r="B923" s="6">
        <v>31</v>
      </c>
      <c r="C923" s="7"/>
      <c r="J923" s="199">
        <f t="shared" si="1080"/>
        <v>0</v>
      </c>
      <c r="M923" s="4">
        <f>+M924+M926+M928</f>
        <v>144800</v>
      </c>
      <c r="T923" s="199">
        <f t="shared" si="1101"/>
        <v>144800</v>
      </c>
      <c r="U923" s="199">
        <f t="shared" si="1087"/>
        <v>144800</v>
      </c>
      <c r="V923" s="189"/>
      <c r="W923" s="199">
        <f t="shared" si="1099"/>
        <v>144800</v>
      </c>
      <c r="X923" s="4">
        <f t="shared" si="1111"/>
        <v>145958.39999999999</v>
      </c>
      <c r="Y923" s="4">
        <f t="shared" si="1112"/>
        <v>146834.15039999998</v>
      </c>
    </row>
    <row r="924" spans="1:27" x14ac:dyDescent="0.25">
      <c r="B924" s="6">
        <v>311</v>
      </c>
      <c r="C924" s="7"/>
      <c r="J924" s="199">
        <f t="shared" si="1080"/>
        <v>0</v>
      </c>
      <c r="M924" s="4">
        <f>+M925</f>
        <v>117000</v>
      </c>
      <c r="T924" s="199">
        <f t="shared" si="1101"/>
        <v>117000</v>
      </c>
      <c r="U924" s="199">
        <f t="shared" si="1087"/>
        <v>117000</v>
      </c>
      <c r="V924" s="189"/>
      <c r="W924" s="199">
        <f t="shared" si="1099"/>
        <v>117000</v>
      </c>
      <c r="X924" s="4"/>
      <c r="Y924" s="4"/>
    </row>
    <row r="925" spans="1:27" x14ac:dyDescent="0.25">
      <c r="B925" s="196" t="s">
        <v>0</v>
      </c>
      <c r="C925" s="197" t="s">
        <v>1</v>
      </c>
      <c r="J925" s="199">
        <f t="shared" si="1080"/>
        <v>0</v>
      </c>
      <c r="M925" s="199">
        <v>117000</v>
      </c>
      <c r="T925" s="199">
        <f t="shared" si="1101"/>
        <v>117000</v>
      </c>
      <c r="U925" s="199">
        <f t="shared" si="1087"/>
        <v>117000</v>
      </c>
      <c r="V925" s="189"/>
      <c r="W925" s="199">
        <f t="shared" si="1099"/>
        <v>117000</v>
      </c>
      <c r="X925" s="4"/>
      <c r="Y925" s="4"/>
    </row>
    <row r="926" spans="1:27" x14ac:dyDescent="0.25">
      <c r="B926" s="187">
        <v>312</v>
      </c>
      <c r="C926" s="188"/>
      <c r="J926" s="199">
        <f t="shared" si="1080"/>
        <v>0</v>
      </c>
      <c r="M926" s="4">
        <f>+M927</f>
        <v>7500</v>
      </c>
      <c r="T926" s="199">
        <f t="shared" si="1101"/>
        <v>7500</v>
      </c>
      <c r="U926" s="199">
        <f t="shared" si="1087"/>
        <v>7500</v>
      </c>
      <c r="V926" s="189"/>
      <c r="W926" s="199">
        <f t="shared" si="1099"/>
        <v>7500</v>
      </c>
    </row>
    <row r="927" spans="1:27" x14ac:dyDescent="0.25">
      <c r="B927" s="196" t="s">
        <v>8</v>
      </c>
      <c r="C927" s="197" t="s">
        <v>9</v>
      </c>
      <c r="J927" s="199">
        <f t="shared" si="1080"/>
        <v>0</v>
      </c>
      <c r="M927" s="199">
        <v>7500</v>
      </c>
      <c r="T927" s="199">
        <f t="shared" si="1101"/>
        <v>7500</v>
      </c>
      <c r="U927" s="199">
        <f t="shared" si="1087"/>
        <v>7500</v>
      </c>
      <c r="V927" s="189"/>
      <c r="W927" s="199">
        <f t="shared" si="1099"/>
        <v>7500</v>
      </c>
    </row>
    <row r="928" spans="1:27" x14ac:dyDescent="0.25">
      <c r="B928" s="187">
        <v>313</v>
      </c>
      <c r="C928" s="188"/>
      <c r="J928" s="199">
        <f t="shared" si="1080"/>
        <v>0</v>
      </c>
      <c r="M928" s="4">
        <f>+M929+M930</f>
        <v>20300</v>
      </c>
      <c r="T928" s="199">
        <f t="shared" si="1101"/>
        <v>20300</v>
      </c>
      <c r="U928" s="199">
        <f t="shared" si="1087"/>
        <v>20300</v>
      </c>
      <c r="V928" s="189"/>
      <c r="W928" s="199">
        <f t="shared" si="1099"/>
        <v>20300</v>
      </c>
    </row>
    <row r="929" spans="2:25" x14ac:dyDescent="0.25">
      <c r="B929" s="196" t="s">
        <v>12</v>
      </c>
      <c r="C929" s="197" t="s">
        <v>13</v>
      </c>
      <c r="J929" s="199">
        <f t="shared" si="1080"/>
        <v>0</v>
      </c>
      <c r="M929" s="199">
        <v>18200</v>
      </c>
      <c r="T929" s="199">
        <f t="shared" si="1101"/>
        <v>18200</v>
      </c>
      <c r="U929" s="199">
        <f t="shared" si="1087"/>
        <v>18200</v>
      </c>
      <c r="V929" s="189"/>
      <c r="W929" s="199">
        <f t="shared" si="1099"/>
        <v>18200</v>
      </c>
    </row>
    <row r="930" spans="2:25" x14ac:dyDescent="0.25">
      <c r="B930" s="196" t="s">
        <v>14</v>
      </c>
      <c r="C930" s="197" t="s">
        <v>15</v>
      </c>
      <c r="J930" s="199">
        <f t="shared" si="1080"/>
        <v>0</v>
      </c>
      <c r="M930" s="199">
        <v>2100</v>
      </c>
      <c r="T930" s="199">
        <f t="shared" si="1101"/>
        <v>2100</v>
      </c>
      <c r="U930" s="199">
        <f t="shared" si="1087"/>
        <v>2100</v>
      </c>
      <c r="V930" s="189"/>
      <c r="W930" s="199">
        <f t="shared" si="1099"/>
        <v>2100</v>
      </c>
    </row>
    <row r="931" spans="2:25" x14ac:dyDescent="0.25">
      <c r="J931" s="199">
        <f t="shared" si="1080"/>
        <v>0</v>
      </c>
      <c r="T931" s="199">
        <f t="shared" si="1101"/>
        <v>0</v>
      </c>
      <c r="U931" s="199">
        <f t="shared" si="1087"/>
        <v>0</v>
      </c>
      <c r="V931" s="189"/>
      <c r="W931" s="199">
        <f t="shared" si="1099"/>
        <v>0</v>
      </c>
    </row>
    <row r="932" spans="2:25" x14ac:dyDescent="0.25">
      <c r="J932" s="199">
        <f t="shared" si="1080"/>
        <v>0</v>
      </c>
      <c r="T932" s="199">
        <f t="shared" si="1101"/>
        <v>0</v>
      </c>
      <c r="U932" s="199">
        <f t="shared" si="1087"/>
        <v>0</v>
      </c>
      <c r="V932" s="189"/>
      <c r="W932" s="199">
        <f t="shared" si="1099"/>
        <v>0</v>
      </c>
    </row>
    <row r="933" spans="2:25" x14ac:dyDescent="0.25">
      <c r="C933" s="10" t="s">
        <v>601</v>
      </c>
      <c r="H933" s="4">
        <f>+H934</f>
        <v>10000</v>
      </c>
      <c r="J933" s="199">
        <f t="shared" si="1080"/>
        <v>10000</v>
      </c>
      <c r="T933" s="199">
        <f t="shared" si="1101"/>
        <v>0</v>
      </c>
      <c r="U933" s="199">
        <f t="shared" si="1087"/>
        <v>10000</v>
      </c>
      <c r="V933" s="189"/>
      <c r="W933" s="199">
        <f t="shared" si="1099"/>
        <v>10000</v>
      </c>
      <c r="X933" s="4">
        <f>+W933*102%</f>
        <v>10200</v>
      </c>
      <c r="Y933" s="4">
        <v>10200</v>
      </c>
    </row>
    <row r="934" spans="2:25" x14ac:dyDescent="0.25">
      <c r="B934" s="6">
        <v>3</v>
      </c>
      <c r="C934" s="7" t="s">
        <v>119</v>
      </c>
      <c r="H934" s="199">
        <v>10000</v>
      </c>
      <c r="J934" s="199">
        <f t="shared" si="1080"/>
        <v>10000</v>
      </c>
      <c r="M934" s="4">
        <f>+M935</f>
        <v>0</v>
      </c>
      <c r="T934" s="199">
        <f t="shared" si="1101"/>
        <v>0</v>
      </c>
      <c r="U934" s="199">
        <f t="shared" si="1087"/>
        <v>10000</v>
      </c>
      <c r="V934" s="189"/>
      <c r="W934" s="199">
        <f t="shared" si="1099"/>
        <v>10000</v>
      </c>
      <c r="X934" s="4">
        <f>+W934*102%</f>
        <v>10200</v>
      </c>
      <c r="Y934" s="4">
        <v>10200</v>
      </c>
    </row>
    <row r="935" spans="2:25" x14ac:dyDescent="0.25">
      <c r="B935" s="196" t="s">
        <v>25</v>
      </c>
      <c r="C935" s="197" t="s">
        <v>26</v>
      </c>
      <c r="H935" s="199">
        <v>10000</v>
      </c>
      <c r="J935" s="199">
        <f t="shared" si="1080"/>
        <v>10000</v>
      </c>
      <c r="M935" s="199"/>
      <c r="T935" s="199">
        <f t="shared" si="1101"/>
        <v>0</v>
      </c>
      <c r="U935" s="199">
        <f t="shared" si="1087"/>
        <v>10000</v>
      </c>
      <c r="V935" s="189"/>
      <c r="W935" s="199">
        <f t="shared" si="1099"/>
        <v>10000</v>
      </c>
      <c r="X935" s="4">
        <f>+W935*102%</f>
        <v>10200</v>
      </c>
      <c r="Y935" s="4">
        <v>10200</v>
      </c>
    </row>
    <row r="936" spans="2:25" x14ac:dyDescent="0.25">
      <c r="C936" s="314"/>
      <c r="J936" s="199">
        <f t="shared" si="1080"/>
        <v>0</v>
      </c>
      <c r="T936" s="199">
        <f t="shared" si="1101"/>
        <v>0</v>
      </c>
      <c r="U936" s="199">
        <f t="shared" si="1087"/>
        <v>0</v>
      </c>
      <c r="V936" s="189"/>
      <c r="W936" s="199">
        <f t="shared" si="1099"/>
        <v>0</v>
      </c>
      <c r="X936" s="4"/>
      <c r="Y936" s="4"/>
    </row>
    <row r="937" spans="2:25" x14ac:dyDescent="0.25">
      <c r="B937" s="6"/>
      <c r="C937" s="10"/>
      <c r="J937" s="199">
        <f t="shared" si="1080"/>
        <v>0</v>
      </c>
      <c r="T937" s="199">
        <f t="shared" si="1101"/>
        <v>0</v>
      </c>
      <c r="U937" s="199">
        <f t="shared" si="1087"/>
        <v>0</v>
      </c>
      <c r="V937" s="189"/>
      <c r="W937" s="199">
        <f t="shared" si="1099"/>
        <v>0</v>
      </c>
      <c r="X937" s="4"/>
      <c r="Y937" s="4"/>
    </row>
    <row r="938" spans="2:25" x14ac:dyDescent="0.25">
      <c r="B938" s="6"/>
      <c r="C938" s="10" t="s">
        <v>614</v>
      </c>
      <c r="D938" s="4" t="e">
        <f>SUM(D939+#REF!)</f>
        <v>#REF!</v>
      </c>
      <c r="E938" s="4" t="e">
        <f>SUM(E939+#REF!)</f>
        <v>#REF!</v>
      </c>
      <c r="F938" s="199">
        <f t="shared" ref="F938:F940" si="1113">SUM(H938:S938)</f>
        <v>20000</v>
      </c>
      <c r="G938" s="4"/>
      <c r="H938" s="4">
        <f>+H939</f>
        <v>10000</v>
      </c>
      <c r="I938" s="4"/>
      <c r="J938" s="199">
        <f t="shared" si="1080"/>
        <v>10000</v>
      </c>
      <c r="K938" s="199"/>
      <c r="L938" s="199"/>
      <c r="M938" s="199"/>
      <c r="N938" s="199"/>
      <c r="O938" s="199"/>
      <c r="P938" s="199"/>
      <c r="Q938" s="199"/>
      <c r="R938" s="199"/>
      <c r="S938" s="199"/>
      <c r="T938" s="199">
        <f t="shared" si="1101"/>
        <v>0</v>
      </c>
      <c r="U938" s="199">
        <f t="shared" si="1087"/>
        <v>10000</v>
      </c>
      <c r="V938" s="189"/>
      <c r="W938" s="199">
        <f t="shared" si="1099"/>
        <v>10000</v>
      </c>
      <c r="X938" s="4">
        <f>+W938*102%</f>
        <v>10200</v>
      </c>
      <c r="Y938" s="4">
        <v>10200</v>
      </c>
    </row>
    <row r="939" spans="2:25" x14ac:dyDescent="0.25">
      <c r="B939" s="6">
        <v>3</v>
      </c>
      <c r="C939" s="7" t="s">
        <v>119</v>
      </c>
      <c r="D939" s="4" t="e">
        <f>SUM(D940+#REF!+D968)</f>
        <v>#REF!</v>
      </c>
      <c r="E939" s="4" t="e">
        <f>SUM(E940+#REF!+E968)</f>
        <v>#REF!</v>
      </c>
      <c r="F939" s="199">
        <f t="shared" si="1113"/>
        <v>20000</v>
      </c>
      <c r="G939" s="4"/>
      <c r="H939" s="4">
        <f>+H940</f>
        <v>10000</v>
      </c>
      <c r="I939" s="4"/>
      <c r="J939" s="199">
        <f t="shared" si="1080"/>
        <v>10000</v>
      </c>
      <c r="T939" s="199">
        <f t="shared" si="1101"/>
        <v>0</v>
      </c>
      <c r="U939" s="199">
        <f t="shared" si="1087"/>
        <v>10000</v>
      </c>
      <c r="V939" s="189"/>
      <c r="W939" s="199">
        <f t="shared" si="1099"/>
        <v>10000</v>
      </c>
      <c r="X939" s="4">
        <f t="shared" ref="X939:X940" si="1114">+W939*102%</f>
        <v>10200</v>
      </c>
      <c r="Y939" s="4">
        <v>10200</v>
      </c>
    </row>
    <row r="940" spans="2:25" x14ac:dyDescent="0.25">
      <c r="B940" s="6">
        <v>32</v>
      </c>
      <c r="C940" s="7"/>
      <c r="D940" s="4" t="e">
        <f>SUM(#REF!+#REF!+#REF!)</f>
        <v>#REF!</v>
      </c>
      <c r="E940" s="4" t="e">
        <f>SUM(#REF!+#REF!+#REF!)</f>
        <v>#REF!</v>
      </c>
      <c r="F940" s="199">
        <f t="shared" si="1113"/>
        <v>20000</v>
      </c>
      <c r="G940" s="4"/>
      <c r="H940" s="4">
        <f>+H941</f>
        <v>10000</v>
      </c>
      <c r="I940" s="4"/>
      <c r="J940" s="199">
        <f t="shared" si="1080"/>
        <v>10000</v>
      </c>
      <c r="T940" s="199">
        <f t="shared" si="1101"/>
        <v>0</v>
      </c>
      <c r="U940" s="199">
        <f t="shared" si="1087"/>
        <v>10000</v>
      </c>
      <c r="V940" s="189"/>
      <c r="W940" s="199">
        <f t="shared" si="1099"/>
        <v>10000</v>
      </c>
      <c r="X940" s="4">
        <f t="shared" si="1114"/>
        <v>10200</v>
      </c>
      <c r="Y940" s="4">
        <v>10200</v>
      </c>
    </row>
    <row r="941" spans="2:25" x14ac:dyDescent="0.25">
      <c r="B941" s="187">
        <v>322</v>
      </c>
      <c r="C941" s="188"/>
      <c r="D941" s="189">
        <f t="shared" ref="D941:E941" si="1115">SUM(D942+D943+D944+D945+D946+D947)</f>
        <v>0</v>
      </c>
      <c r="E941" s="189">
        <f t="shared" si="1115"/>
        <v>0</v>
      </c>
      <c r="F941" s="199">
        <f t="shared" ref="F941:F943" si="1116">SUM(H941:S941)</f>
        <v>20000</v>
      </c>
      <c r="G941" s="189"/>
      <c r="H941" s="189">
        <f>+H970</f>
        <v>10000</v>
      </c>
      <c r="I941" s="189"/>
      <c r="J941" s="199">
        <f t="shared" si="1080"/>
        <v>10000</v>
      </c>
      <c r="T941" s="199">
        <f t="shared" si="1101"/>
        <v>0</v>
      </c>
      <c r="U941" s="199">
        <f t="shared" si="1087"/>
        <v>10000</v>
      </c>
      <c r="V941" s="189"/>
      <c r="W941" s="199">
        <f t="shared" si="1099"/>
        <v>10000</v>
      </c>
    </row>
    <row r="942" spans="2:25" hidden="1" x14ac:dyDescent="0.25">
      <c r="B942" s="196" t="s">
        <v>23</v>
      </c>
      <c r="C942" s="197" t="s">
        <v>24</v>
      </c>
      <c r="D942" s="198"/>
      <c r="E942" s="198"/>
      <c r="F942" s="199">
        <f t="shared" si="1116"/>
        <v>0</v>
      </c>
      <c r="G942" s="199"/>
      <c r="H942" s="198"/>
      <c r="I942" s="198"/>
      <c r="J942" s="199">
        <f t="shared" si="1080"/>
        <v>0</v>
      </c>
      <c r="T942" s="199">
        <f t="shared" si="1101"/>
        <v>0</v>
      </c>
      <c r="U942" s="199">
        <f t="shared" si="1087"/>
        <v>0</v>
      </c>
      <c r="V942" s="189"/>
      <c r="W942" s="199">
        <f t="shared" si="1099"/>
        <v>0</v>
      </c>
    </row>
    <row r="943" spans="2:25" hidden="1" x14ac:dyDescent="0.25">
      <c r="B943" s="196" t="s">
        <v>25</v>
      </c>
      <c r="C943" s="197" t="s">
        <v>576</v>
      </c>
      <c r="D943" s="198"/>
      <c r="E943" s="198"/>
      <c r="F943" s="199">
        <f t="shared" si="1116"/>
        <v>78000</v>
      </c>
      <c r="G943" s="199"/>
      <c r="H943" s="198">
        <v>39000</v>
      </c>
      <c r="I943" s="198"/>
      <c r="J943" s="199">
        <f t="shared" si="1080"/>
        <v>39000</v>
      </c>
      <c r="T943" s="199">
        <f t="shared" si="1101"/>
        <v>0</v>
      </c>
      <c r="U943" s="199">
        <f t="shared" si="1087"/>
        <v>39000</v>
      </c>
      <c r="V943" s="189"/>
      <c r="W943" s="199">
        <f t="shared" si="1099"/>
        <v>39000</v>
      </c>
    </row>
    <row r="944" spans="2:25" hidden="1" x14ac:dyDescent="0.25">
      <c r="B944" s="196" t="s">
        <v>25</v>
      </c>
      <c r="C944" s="197" t="s">
        <v>26</v>
      </c>
      <c r="J944" s="199">
        <f t="shared" si="1080"/>
        <v>0</v>
      </c>
      <c r="T944" s="199">
        <f t="shared" si="1101"/>
        <v>0</v>
      </c>
      <c r="U944" s="199">
        <f t="shared" si="1087"/>
        <v>0</v>
      </c>
      <c r="V944" s="189"/>
      <c r="W944" s="199">
        <f t="shared" si="1099"/>
        <v>0</v>
      </c>
    </row>
    <row r="945" spans="2:23" hidden="1" x14ac:dyDescent="0.25">
      <c r="B945" s="196" t="s">
        <v>27</v>
      </c>
      <c r="C945" s="197" t="s">
        <v>28</v>
      </c>
      <c r="J945" s="199">
        <f t="shared" si="1080"/>
        <v>0</v>
      </c>
      <c r="T945" s="199">
        <f t="shared" si="1101"/>
        <v>0</v>
      </c>
      <c r="U945" s="199">
        <f t="shared" si="1087"/>
        <v>0</v>
      </c>
      <c r="V945" s="189"/>
      <c r="W945" s="199">
        <f t="shared" si="1099"/>
        <v>0</v>
      </c>
    </row>
    <row r="946" spans="2:23" hidden="1" x14ac:dyDescent="0.25">
      <c r="B946" s="196" t="s">
        <v>29</v>
      </c>
      <c r="C946" s="197" t="s">
        <v>30</v>
      </c>
      <c r="J946" s="199">
        <f t="shared" si="1080"/>
        <v>0</v>
      </c>
      <c r="T946" s="199">
        <f t="shared" si="1101"/>
        <v>0</v>
      </c>
      <c r="U946" s="199">
        <f t="shared" si="1087"/>
        <v>0</v>
      </c>
      <c r="V946" s="189"/>
      <c r="W946" s="199">
        <f t="shared" si="1099"/>
        <v>0</v>
      </c>
    </row>
    <row r="947" spans="2:23" hidden="1" x14ac:dyDescent="0.25">
      <c r="B947" s="196" t="s">
        <v>31</v>
      </c>
      <c r="C947" s="197" t="s">
        <v>32</v>
      </c>
      <c r="J947" s="199">
        <f t="shared" si="1080"/>
        <v>0</v>
      </c>
      <c r="T947" s="199">
        <f t="shared" si="1101"/>
        <v>0</v>
      </c>
      <c r="U947" s="199">
        <f t="shared" si="1087"/>
        <v>0</v>
      </c>
      <c r="V947" s="189"/>
      <c r="W947" s="199">
        <f t="shared" si="1099"/>
        <v>0</v>
      </c>
    </row>
    <row r="948" spans="2:23" hidden="1" x14ac:dyDescent="0.25">
      <c r="B948" s="202" t="s">
        <v>33</v>
      </c>
      <c r="C948" s="197" t="s">
        <v>34</v>
      </c>
      <c r="J948" s="199">
        <f t="shared" si="1080"/>
        <v>0</v>
      </c>
      <c r="T948" s="199">
        <f t="shared" si="1101"/>
        <v>0</v>
      </c>
      <c r="U948" s="199">
        <f t="shared" si="1087"/>
        <v>0</v>
      </c>
      <c r="V948" s="189"/>
      <c r="W948" s="199">
        <f t="shared" si="1099"/>
        <v>0</v>
      </c>
    </row>
    <row r="949" spans="2:23" hidden="1" x14ac:dyDescent="0.25">
      <c r="B949" s="187">
        <v>323</v>
      </c>
      <c r="C949" s="188"/>
      <c r="J949" s="199">
        <f t="shared" si="1080"/>
        <v>0</v>
      </c>
      <c r="T949" s="199">
        <f t="shared" si="1101"/>
        <v>0</v>
      </c>
      <c r="U949" s="199">
        <f t="shared" si="1087"/>
        <v>0</v>
      </c>
      <c r="V949" s="189"/>
      <c r="W949" s="199">
        <f t="shared" si="1099"/>
        <v>0</v>
      </c>
    </row>
    <row r="950" spans="2:23" hidden="1" x14ac:dyDescent="0.25">
      <c r="B950" s="196" t="s">
        <v>35</v>
      </c>
      <c r="C950" s="197" t="s">
        <v>36</v>
      </c>
      <c r="J950" s="199">
        <f t="shared" ref="J950:J970" si="1117">SUM(H950:I950)</f>
        <v>0</v>
      </c>
      <c r="T950" s="199">
        <f t="shared" si="1101"/>
        <v>0</v>
      </c>
      <c r="U950" s="199">
        <f t="shared" si="1087"/>
        <v>0</v>
      </c>
      <c r="V950" s="189"/>
      <c r="W950" s="199">
        <f t="shared" si="1099"/>
        <v>0</v>
      </c>
    </row>
    <row r="951" spans="2:23" hidden="1" x14ac:dyDescent="0.25">
      <c r="B951" s="196" t="s">
        <v>37</v>
      </c>
      <c r="C951" s="197" t="s">
        <v>38</v>
      </c>
      <c r="J951" s="199">
        <f t="shared" si="1117"/>
        <v>0</v>
      </c>
      <c r="T951" s="199">
        <f t="shared" si="1101"/>
        <v>0</v>
      </c>
      <c r="U951" s="199">
        <f t="shared" si="1087"/>
        <v>0</v>
      </c>
      <c r="V951" s="189"/>
      <c r="W951" s="199">
        <f t="shared" si="1099"/>
        <v>0</v>
      </c>
    </row>
    <row r="952" spans="2:23" hidden="1" x14ac:dyDescent="0.25">
      <c r="B952" s="196" t="s">
        <v>39</v>
      </c>
      <c r="C952" s="197" t="s">
        <v>40</v>
      </c>
      <c r="J952" s="199">
        <f t="shared" si="1117"/>
        <v>0</v>
      </c>
      <c r="T952" s="199">
        <f t="shared" si="1101"/>
        <v>0</v>
      </c>
      <c r="U952" s="199">
        <f t="shared" si="1087"/>
        <v>0</v>
      </c>
      <c r="V952" s="189"/>
      <c r="W952" s="199">
        <f t="shared" si="1099"/>
        <v>0</v>
      </c>
    </row>
    <row r="953" spans="2:23" hidden="1" x14ac:dyDescent="0.25">
      <c r="B953" s="196" t="s">
        <v>41</v>
      </c>
      <c r="C953" s="197" t="s">
        <v>42</v>
      </c>
      <c r="J953" s="199">
        <f t="shared" si="1117"/>
        <v>0</v>
      </c>
      <c r="T953" s="199">
        <f t="shared" si="1101"/>
        <v>0</v>
      </c>
      <c r="U953" s="199">
        <f t="shared" ref="U953:U970" si="1118">SUM(J953+T953)</f>
        <v>0</v>
      </c>
      <c r="V953" s="189"/>
      <c r="W953" s="199">
        <f t="shared" si="1099"/>
        <v>0</v>
      </c>
    </row>
    <row r="954" spans="2:23" hidden="1" x14ac:dyDescent="0.25">
      <c r="B954" s="196" t="s">
        <v>43</v>
      </c>
      <c r="C954" s="197" t="s">
        <v>44</v>
      </c>
      <c r="J954" s="199">
        <f t="shared" si="1117"/>
        <v>0</v>
      </c>
      <c r="T954" s="199">
        <f t="shared" si="1101"/>
        <v>0</v>
      </c>
      <c r="U954" s="199">
        <f t="shared" si="1118"/>
        <v>0</v>
      </c>
      <c r="V954" s="189"/>
      <c r="W954" s="199">
        <f t="shared" si="1099"/>
        <v>0</v>
      </c>
    </row>
    <row r="955" spans="2:23" hidden="1" x14ac:dyDescent="0.25">
      <c r="B955" s="196" t="s">
        <v>45</v>
      </c>
      <c r="C955" s="197" t="s">
        <v>46</v>
      </c>
      <c r="J955" s="199">
        <f t="shared" si="1117"/>
        <v>0</v>
      </c>
      <c r="T955" s="199">
        <f t="shared" si="1101"/>
        <v>0</v>
      </c>
      <c r="U955" s="199">
        <f t="shared" si="1118"/>
        <v>0</v>
      </c>
      <c r="V955" s="189"/>
      <c r="W955" s="199">
        <f t="shared" si="1099"/>
        <v>0</v>
      </c>
    </row>
    <row r="956" spans="2:23" hidden="1" x14ac:dyDescent="0.25">
      <c r="B956" s="196" t="s">
        <v>47</v>
      </c>
      <c r="C956" s="197" t="s">
        <v>48</v>
      </c>
      <c r="J956" s="199">
        <f t="shared" si="1117"/>
        <v>0</v>
      </c>
      <c r="T956" s="199">
        <f t="shared" si="1101"/>
        <v>0</v>
      </c>
      <c r="U956" s="199">
        <f t="shared" si="1118"/>
        <v>0</v>
      </c>
      <c r="V956" s="189"/>
      <c r="W956" s="199">
        <f t="shared" si="1099"/>
        <v>0</v>
      </c>
    </row>
    <row r="957" spans="2:23" hidden="1" x14ac:dyDescent="0.25">
      <c r="B957" s="196" t="s">
        <v>49</v>
      </c>
      <c r="C957" s="197" t="s">
        <v>50</v>
      </c>
      <c r="J957" s="199">
        <f t="shared" si="1117"/>
        <v>0</v>
      </c>
      <c r="T957" s="199">
        <f t="shared" si="1101"/>
        <v>0</v>
      </c>
      <c r="U957" s="199">
        <f t="shared" si="1118"/>
        <v>0</v>
      </c>
      <c r="V957" s="189"/>
      <c r="W957" s="199">
        <f t="shared" si="1099"/>
        <v>0</v>
      </c>
    </row>
    <row r="958" spans="2:23" hidden="1" x14ac:dyDescent="0.25">
      <c r="B958" s="196" t="s">
        <v>51</v>
      </c>
      <c r="C958" s="197" t="s">
        <v>52</v>
      </c>
      <c r="J958" s="199">
        <f t="shared" si="1117"/>
        <v>0</v>
      </c>
      <c r="T958" s="199">
        <f t="shared" si="1101"/>
        <v>0</v>
      </c>
      <c r="U958" s="199">
        <f t="shared" si="1118"/>
        <v>0</v>
      </c>
      <c r="V958" s="189"/>
      <c r="W958" s="199">
        <f t="shared" si="1099"/>
        <v>0</v>
      </c>
    </row>
    <row r="959" spans="2:23" hidden="1" x14ac:dyDescent="0.25">
      <c r="B959" s="187">
        <v>324</v>
      </c>
      <c r="C959" s="188"/>
      <c r="J959" s="199">
        <f t="shared" si="1117"/>
        <v>0</v>
      </c>
      <c r="T959" s="199">
        <f t="shared" si="1101"/>
        <v>0</v>
      </c>
      <c r="U959" s="199">
        <f t="shared" si="1118"/>
        <v>0</v>
      </c>
      <c r="V959" s="189"/>
      <c r="W959" s="199">
        <f t="shared" si="1099"/>
        <v>0</v>
      </c>
    </row>
    <row r="960" spans="2:23" hidden="1" x14ac:dyDescent="0.25">
      <c r="B960" s="201" t="s">
        <v>54</v>
      </c>
      <c r="C960" s="197" t="s">
        <v>53</v>
      </c>
      <c r="J960" s="199">
        <f t="shared" si="1117"/>
        <v>0</v>
      </c>
      <c r="T960" s="199">
        <f t="shared" si="1101"/>
        <v>0</v>
      </c>
      <c r="U960" s="199">
        <f t="shared" si="1118"/>
        <v>0</v>
      </c>
      <c r="V960" s="189"/>
      <c r="W960" s="199">
        <f t="shared" si="1099"/>
        <v>0</v>
      </c>
    </row>
    <row r="961" spans="2:23" hidden="1" x14ac:dyDescent="0.25">
      <c r="B961" s="193" t="s">
        <v>543</v>
      </c>
      <c r="C961" s="188"/>
      <c r="J961" s="199">
        <f t="shared" si="1117"/>
        <v>0</v>
      </c>
      <c r="T961" s="199">
        <f t="shared" si="1101"/>
        <v>0</v>
      </c>
      <c r="U961" s="199">
        <f t="shared" si="1118"/>
        <v>0</v>
      </c>
      <c r="V961" s="189"/>
      <c r="W961" s="199">
        <f t="shared" si="1099"/>
        <v>0</v>
      </c>
    </row>
    <row r="962" spans="2:23" hidden="1" x14ac:dyDescent="0.25">
      <c r="B962" s="196" t="s">
        <v>56</v>
      </c>
      <c r="C962" s="197" t="s">
        <v>57</v>
      </c>
      <c r="J962" s="199">
        <f t="shared" si="1117"/>
        <v>0</v>
      </c>
      <c r="T962" s="199">
        <f t="shared" si="1101"/>
        <v>0</v>
      </c>
      <c r="U962" s="199">
        <f t="shared" si="1118"/>
        <v>0</v>
      </c>
      <c r="V962" s="189"/>
      <c r="W962" s="199">
        <f t="shared" si="1099"/>
        <v>0</v>
      </c>
    </row>
    <row r="963" spans="2:23" hidden="1" x14ac:dyDescent="0.25">
      <c r="B963" s="196" t="s">
        <v>58</v>
      </c>
      <c r="C963" s="197" t="s">
        <v>59</v>
      </c>
      <c r="J963" s="199">
        <f t="shared" si="1117"/>
        <v>0</v>
      </c>
      <c r="T963" s="199">
        <f t="shared" si="1101"/>
        <v>0</v>
      </c>
      <c r="U963" s="199">
        <f t="shared" si="1118"/>
        <v>0</v>
      </c>
      <c r="V963" s="189"/>
      <c r="W963" s="199">
        <f t="shared" si="1099"/>
        <v>0</v>
      </c>
    </row>
    <row r="964" spans="2:23" hidden="1" x14ac:dyDescent="0.25">
      <c r="B964" s="196" t="s">
        <v>60</v>
      </c>
      <c r="C964" s="197" t="s">
        <v>61</v>
      </c>
      <c r="J964" s="199">
        <f t="shared" si="1117"/>
        <v>0</v>
      </c>
      <c r="T964" s="199">
        <f t="shared" si="1101"/>
        <v>0</v>
      </c>
      <c r="U964" s="199">
        <f t="shared" si="1118"/>
        <v>0</v>
      </c>
      <c r="V964" s="189"/>
      <c r="W964" s="199">
        <f t="shared" si="1099"/>
        <v>0</v>
      </c>
    </row>
    <row r="965" spans="2:23" hidden="1" x14ac:dyDescent="0.25">
      <c r="B965" s="196" t="s">
        <v>62</v>
      </c>
      <c r="C965" s="197" t="s">
        <v>63</v>
      </c>
      <c r="J965" s="199">
        <f t="shared" si="1117"/>
        <v>0</v>
      </c>
      <c r="T965" s="199">
        <f t="shared" si="1101"/>
        <v>0</v>
      </c>
      <c r="U965" s="199">
        <f t="shared" si="1118"/>
        <v>0</v>
      </c>
      <c r="V965" s="189"/>
      <c r="W965" s="199">
        <f t="shared" si="1099"/>
        <v>0</v>
      </c>
    </row>
    <row r="966" spans="2:23" hidden="1" x14ac:dyDescent="0.25">
      <c r="B966" s="195">
        <v>3295</v>
      </c>
      <c r="C966" s="197" t="s">
        <v>64</v>
      </c>
      <c r="J966" s="199">
        <f t="shared" si="1117"/>
        <v>0</v>
      </c>
      <c r="T966" s="199">
        <f t="shared" si="1101"/>
        <v>0</v>
      </c>
      <c r="U966" s="199">
        <f t="shared" si="1118"/>
        <v>0</v>
      </c>
      <c r="V966" s="189"/>
      <c r="W966" s="199">
        <f t="shared" si="1099"/>
        <v>0</v>
      </c>
    </row>
    <row r="967" spans="2:23" hidden="1" x14ac:dyDescent="0.25">
      <c r="B967" s="195">
        <v>3296</v>
      </c>
      <c r="C967" s="203" t="s">
        <v>65</v>
      </c>
      <c r="J967" s="199">
        <f t="shared" si="1117"/>
        <v>0</v>
      </c>
      <c r="T967" s="199">
        <f t="shared" si="1101"/>
        <v>0</v>
      </c>
      <c r="U967" s="199">
        <f t="shared" si="1118"/>
        <v>0</v>
      </c>
      <c r="V967" s="189"/>
      <c r="W967" s="199">
        <f t="shared" si="1099"/>
        <v>0</v>
      </c>
    </row>
    <row r="968" spans="2:23" hidden="1" x14ac:dyDescent="0.25">
      <c r="B968" s="196" t="s">
        <v>66</v>
      </c>
      <c r="C968" s="197" t="s">
        <v>55</v>
      </c>
      <c r="J968" s="199">
        <f t="shared" si="1117"/>
        <v>0</v>
      </c>
      <c r="T968" s="199">
        <f t="shared" ref="T968:T970" si="1119">SUM(K968:S968)</f>
        <v>0</v>
      </c>
      <c r="U968" s="199">
        <f t="shared" si="1118"/>
        <v>0</v>
      </c>
      <c r="V968" s="189"/>
      <c r="W968" s="199">
        <f t="shared" ref="W968:W970" si="1120">SUM(U968:V968)</f>
        <v>0</v>
      </c>
    </row>
    <row r="969" spans="2:23" hidden="1" x14ac:dyDescent="0.25">
      <c r="J969" s="199">
        <f t="shared" si="1117"/>
        <v>0</v>
      </c>
      <c r="T969" s="199">
        <f t="shared" si="1119"/>
        <v>0</v>
      </c>
      <c r="U969" s="199">
        <f t="shared" si="1118"/>
        <v>0</v>
      </c>
      <c r="V969" s="189"/>
      <c r="W969" s="199">
        <f t="shared" si="1120"/>
        <v>0</v>
      </c>
    </row>
    <row r="970" spans="2:23" x14ac:dyDescent="0.25">
      <c r="B970" s="196" t="s">
        <v>25</v>
      </c>
      <c r="C970" s="197" t="s">
        <v>26</v>
      </c>
      <c r="H970" s="199">
        <v>10000</v>
      </c>
      <c r="J970" s="199">
        <f t="shared" si="1117"/>
        <v>10000</v>
      </c>
      <c r="T970" s="199">
        <f t="shared" si="1119"/>
        <v>0</v>
      </c>
      <c r="U970" s="199">
        <f t="shared" si="1118"/>
        <v>10000</v>
      </c>
      <c r="V970" s="189"/>
      <c r="W970" s="199">
        <f t="shared" si="1120"/>
        <v>10000</v>
      </c>
    </row>
  </sheetData>
  <mergeCells count="1">
    <mergeCell ref="H2:V2"/>
  </mergeCells>
  <printOptions horizontalCentered="1" gridLines="1"/>
  <pageMargins left="0.3543307086614173" right="0.19685039370078741" top="0.39370078740157483" bottom="0.27559055118110237" header="0.31496062992125984" footer="0.19685039370078741"/>
  <pageSetup paperSize="9" scale="71" fitToHeight="0" orientation="landscape" horizontalDpi="4294967293" verticalDpi="4294967293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1"/>
  <sheetViews>
    <sheetView topLeftCell="A7" workbookViewId="0">
      <selection activeCell="K74" sqref="K74"/>
    </sheetView>
  </sheetViews>
  <sheetFormatPr defaultRowHeight="13.5" x14ac:dyDescent="0.25"/>
  <cols>
    <col min="1" max="1" width="12" style="1" customWidth="1"/>
    <col min="2" max="2" width="21.28515625" style="1" customWidth="1"/>
    <col min="3" max="4" width="18.42578125" style="1" customWidth="1"/>
    <col min="5" max="5" width="16.42578125" style="1" customWidth="1"/>
    <col min="6" max="6" width="20.140625" style="1" customWidth="1"/>
    <col min="7" max="7" width="13.28515625" style="1" customWidth="1"/>
    <col min="8" max="8" width="11.42578125" style="1" customWidth="1"/>
    <col min="9" max="9" width="17.7109375" style="1" customWidth="1"/>
    <col min="10" max="16384" width="9.140625" style="1"/>
  </cols>
  <sheetData>
    <row r="3" spans="2:6" x14ac:dyDescent="0.25">
      <c r="B3" s="303"/>
      <c r="C3" s="303"/>
      <c r="D3" s="298"/>
      <c r="E3" s="298"/>
      <c r="F3" s="298"/>
    </row>
    <row r="4" spans="2:6" x14ac:dyDescent="0.25">
      <c r="B4" s="303"/>
      <c r="C4" s="303"/>
      <c r="D4" s="298"/>
      <c r="E4" s="298"/>
      <c r="F4" s="298"/>
    </row>
    <row r="5" spans="2:6" x14ac:dyDescent="0.25">
      <c r="B5" s="303"/>
      <c r="C5" s="303"/>
      <c r="D5" s="298"/>
      <c r="E5" s="298"/>
      <c r="F5" s="298"/>
    </row>
    <row r="6" spans="2:6" x14ac:dyDescent="0.25">
      <c r="B6" s="303"/>
      <c r="C6" s="303"/>
      <c r="D6" s="298"/>
      <c r="E6" s="298"/>
      <c r="F6" s="298"/>
    </row>
    <row r="7" spans="2:6" x14ac:dyDescent="0.25">
      <c r="B7" s="303"/>
      <c r="C7" s="303"/>
      <c r="D7" s="298"/>
      <c r="E7" s="298"/>
      <c r="F7" s="298"/>
    </row>
    <row r="8" spans="2:6" x14ac:dyDescent="0.25">
      <c r="D8" s="299"/>
      <c r="E8" s="299"/>
      <c r="F8" s="298"/>
    </row>
    <row r="9" spans="2:6" x14ac:dyDescent="0.25">
      <c r="D9" s="298"/>
    </row>
    <row r="10" spans="2:6" x14ac:dyDescent="0.25">
      <c r="D10" s="298"/>
    </row>
    <row r="17" spans="2:9" x14ac:dyDescent="0.25">
      <c r="D17" s="300"/>
    </row>
    <row r="22" spans="2:9" x14ac:dyDescent="0.25">
      <c r="C22" s="301"/>
      <c r="D22" s="299"/>
    </row>
    <row r="23" spans="2:9" x14ac:dyDescent="0.25">
      <c r="C23" s="305"/>
      <c r="D23" s="305"/>
      <c r="E23" s="305"/>
      <c r="F23" s="305"/>
      <c r="G23" s="305"/>
      <c r="H23" s="305"/>
      <c r="I23" s="305"/>
    </row>
    <row r="24" spans="2:9" x14ac:dyDescent="0.25">
      <c r="C24" s="305"/>
      <c r="D24" s="305"/>
      <c r="E24" s="305"/>
      <c r="F24" s="305"/>
      <c r="G24" s="305"/>
      <c r="H24" s="305"/>
      <c r="I24" s="305"/>
    </row>
    <row r="25" spans="2:9" x14ac:dyDescent="0.25">
      <c r="C25" s="305"/>
      <c r="D25" s="305"/>
      <c r="E25" s="305"/>
      <c r="F25" s="305"/>
      <c r="G25" s="305"/>
      <c r="H25" s="305"/>
      <c r="I25" s="305"/>
    </row>
    <row r="26" spans="2:9" x14ac:dyDescent="0.25">
      <c r="C26" s="305"/>
      <c r="D26" s="305"/>
      <c r="E26" s="305"/>
      <c r="F26" s="305"/>
      <c r="G26" s="305"/>
      <c r="H26" s="305"/>
      <c r="I26" s="305"/>
    </row>
    <row r="27" spans="2:9" x14ac:dyDescent="0.25">
      <c r="B27" s="302"/>
      <c r="C27" s="305"/>
      <c r="D27" s="305"/>
      <c r="E27" s="305"/>
      <c r="F27" s="305"/>
      <c r="G27" s="305"/>
      <c r="H27" s="305"/>
      <c r="I27" s="305"/>
    </row>
    <row r="28" spans="2:9" x14ac:dyDescent="0.25">
      <c r="B28" s="302"/>
      <c r="C28" s="306"/>
      <c r="D28" s="305"/>
      <c r="E28" s="305"/>
      <c r="F28" s="305"/>
      <c r="G28" s="305"/>
      <c r="H28" s="305"/>
      <c r="I28" s="305"/>
    </row>
    <row r="29" spans="2:9" x14ac:dyDescent="0.25">
      <c r="B29" s="302"/>
      <c r="C29" s="306"/>
      <c r="D29" s="305"/>
      <c r="E29" s="305"/>
      <c r="F29" s="305"/>
      <c r="G29" s="305"/>
      <c r="H29" s="305"/>
      <c r="I29" s="305"/>
    </row>
    <row r="30" spans="2:9" x14ac:dyDescent="0.25">
      <c r="B30" s="302"/>
      <c r="C30" s="306"/>
      <c r="D30" s="305"/>
      <c r="E30" s="305"/>
      <c r="F30" s="305"/>
      <c r="G30" s="305"/>
      <c r="H30" s="305"/>
      <c r="I30" s="305"/>
    </row>
    <row r="31" spans="2:9" x14ac:dyDescent="0.25">
      <c r="B31" s="302"/>
      <c r="C31" s="306"/>
      <c r="D31" s="305"/>
      <c r="E31" s="305"/>
      <c r="F31" s="305"/>
      <c r="G31" s="305"/>
      <c r="H31" s="305"/>
      <c r="I31" s="305"/>
    </row>
    <row r="32" spans="2:9" x14ac:dyDescent="0.25">
      <c r="B32" s="302"/>
      <c r="C32" s="306"/>
      <c r="D32" s="305"/>
      <c r="E32" s="305"/>
      <c r="F32" s="305"/>
      <c r="G32" s="305"/>
      <c r="H32" s="305"/>
      <c r="I32" s="305"/>
    </row>
    <row r="33" spans="1:12" x14ac:dyDescent="0.25">
      <c r="B33" s="302"/>
      <c r="C33" s="306"/>
      <c r="D33" s="305"/>
      <c r="E33" s="305"/>
      <c r="F33" s="305"/>
      <c r="G33" s="305"/>
      <c r="H33" s="305"/>
      <c r="I33" s="305"/>
    </row>
    <row r="34" spans="1:12" x14ac:dyDescent="0.25">
      <c r="B34" s="302"/>
      <c r="C34" s="306"/>
      <c r="D34" s="305"/>
      <c r="E34" s="305"/>
      <c r="F34" s="305"/>
      <c r="G34" s="305"/>
      <c r="H34" s="305"/>
      <c r="I34" s="305"/>
    </row>
    <row r="35" spans="1:12" x14ac:dyDescent="0.25">
      <c r="C35" s="306"/>
      <c r="D35" s="305"/>
      <c r="E35" s="305"/>
      <c r="F35" s="306"/>
      <c r="G35" s="305"/>
      <c r="H35" s="305"/>
      <c r="I35" s="305"/>
    </row>
    <row r="36" spans="1:12" x14ac:dyDescent="0.25">
      <c r="C36" s="306"/>
      <c r="D36" s="305"/>
      <c r="E36" s="313"/>
      <c r="F36" s="306"/>
      <c r="G36" s="305"/>
      <c r="H36" s="305"/>
      <c r="I36" s="305"/>
    </row>
    <row r="37" spans="1:12" x14ac:dyDescent="0.25">
      <c r="C37" s="308"/>
      <c r="D37" s="305"/>
      <c r="E37" s="305"/>
      <c r="F37" s="306"/>
      <c r="G37" s="305"/>
      <c r="H37" s="305"/>
      <c r="I37" s="305"/>
    </row>
    <row r="38" spans="1:12" x14ac:dyDescent="0.25">
      <c r="A38" s="305"/>
      <c r="B38" s="305"/>
      <c r="C38" s="308"/>
      <c r="D38" s="305"/>
      <c r="E38" s="305"/>
      <c r="F38" s="306"/>
      <c r="G38" s="305"/>
      <c r="H38" s="305"/>
      <c r="I38" s="305"/>
      <c r="J38" s="305"/>
      <c r="K38" s="305"/>
      <c r="L38" s="305"/>
    </row>
    <row r="39" spans="1:12" x14ac:dyDescent="0.25">
      <c r="A39" s="305"/>
      <c r="B39" s="305"/>
      <c r="C39" s="305"/>
      <c r="D39" s="305"/>
      <c r="E39" s="305"/>
      <c r="F39" s="311"/>
      <c r="G39" s="305"/>
      <c r="H39" s="305"/>
      <c r="I39" s="305"/>
      <c r="J39" s="305"/>
      <c r="K39" s="305"/>
      <c r="L39" s="305"/>
    </row>
    <row r="40" spans="1:12" x14ac:dyDescent="0.25">
      <c r="A40" s="305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</row>
    <row r="41" spans="1:12" x14ac:dyDescent="0.25">
      <c r="A41" s="305"/>
      <c r="B41" s="304"/>
      <c r="C41" s="305"/>
      <c r="D41" s="305"/>
      <c r="E41" s="305"/>
      <c r="F41" s="305"/>
      <c r="G41" s="305"/>
      <c r="H41" s="305"/>
      <c r="I41" s="305"/>
      <c r="J41" s="305"/>
      <c r="K41" s="305"/>
      <c r="L41" s="305"/>
    </row>
    <row r="42" spans="1:12" x14ac:dyDescent="0.25">
      <c r="A42" s="305"/>
      <c r="B42" s="304"/>
      <c r="C42" s="305"/>
      <c r="D42" s="305"/>
      <c r="E42" s="305"/>
      <c r="F42" s="305"/>
      <c r="G42" s="305"/>
      <c r="H42" s="305"/>
      <c r="I42" s="305"/>
      <c r="J42" s="305"/>
      <c r="K42" s="305"/>
      <c r="L42" s="305"/>
    </row>
    <row r="43" spans="1:12" x14ac:dyDescent="0.25">
      <c r="A43" s="305"/>
      <c r="B43" s="304"/>
      <c r="C43" s="305"/>
      <c r="D43" s="305"/>
      <c r="E43" s="305"/>
      <c r="F43" s="305"/>
      <c r="G43" s="305"/>
      <c r="H43" s="305"/>
      <c r="I43" s="305"/>
      <c r="J43" s="305"/>
      <c r="K43" s="305"/>
      <c r="L43" s="305"/>
    </row>
    <row r="44" spans="1:12" x14ac:dyDescent="0.25">
      <c r="A44" s="305"/>
      <c r="B44" s="304"/>
      <c r="C44" s="305"/>
      <c r="D44" s="305"/>
      <c r="E44" s="305"/>
      <c r="F44" s="305"/>
      <c r="G44" s="305"/>
      <c r="H44" s="305"/>
      <c r="I44" s="305"/>
      <c r="J44" s="305"/>
      <c r="K44" s="305"/>
      <c r="L44" s="305"/>
    </row>
    <row r="45" spans="1:12" x14ac:dyDescent="0.25">
      <c r="A45" s="305"/>
      <c r="B45" s="304"/>
      <c r="C45" s="305"/>
      <c r="D45" s="305"/>
      <c r="E45" s="305"/>
      <c r="F45" s="305"/>
      <c r="G45" s="305"/>
      <c r="H45" s="305"/>
      <c r="I45" s="305"/>
      <c r="J45" s="305"/>
      <c r="K45" s="305"/>
      <c r="L45" s="305"/>
    </row>
    <row r="46" spans="1:12" x14ac:dyDescent="0.25">
      <c r="A46" s="305"/>
      <c r="B46" s="304"/>
      <c r="C46" s="305"/>
      <c r="D46" s="305"/>
      <c r="E46" s="305"/>
      <c r="F46" s="305"/>
      <c r="G46" s="305"/>
      <c r="H46" s="305"/>
      <c r="I46" s="305"/>
      <c r="J46" s="305"/>
      <c r="K46" s="305"/>
      <c r="L46" s="305"/>
    </row>
    <row r="47" spans="1:12" x14ac:dyDescent="0.25">
      <c r="A47" s="305"/>
      <c r="B47" s="304"/>
      <c r="C47" s="305"/>
      <c r="D47" s="305"/>
      <c r="E47" s="305"/>
      <c r="F47" s="305"/>
      <c r="G47" s="305"/>
      <c r="H47" s="306"/>
      <c r="I47" s="305"/>
      <c r="J47" s="305"/>
      <c r="K47" s="305"/>
      <c r="L47" s="305"/>
    </row>
    <row r="48" spans="1:12" x14ac:dyDescent="0.25">
      <c r="A48" s="305"/>
      <c r="B48" s="304"/>
      <c r="C48" s="305"/>
      <c r="D48" s="305"/>
      <c r="E48" s="305"/>
      <c r="F48" s="305"/>
      <c r="G48" s="305"/>
      <c r="H48" s="306"/>
      <c r="I48" s="305"/>
      <c r="J48" s="305"/>
      <c r="K48" s="305"/>
      <c r="L48" s="305"/>
    </row>
    <row r="49" spans="1:12" x14ac:dyDescent="0.25">
      <c r="A49" s="305"/>
      <c r="B49" s="305"/>
      <c r="C49" s="305"/>
      <c r="D49" s="305"/>
      <c r="E49" s="305"/>
      <c r="F49" s="305"/>
      <c r="G49" s="305"/>
      <c r="H49" s="306"/>
      <c r="I49" s="305"/>
      <c r="J49" s="305"/>
      <c r="K49" s="305"/>
      <c r="L49" s="305"/>
    </row>
    <row r="50" spans="1:12" x14ac:dyDescent="0.25">
      <c r="A50" s="305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</row>
    <row r="51" spans="1:12" x14ac:dyDescent="0.25">
      <c r="A51" s="305"/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</row>
    <row r="52" spans="1:12" x14ac:dyDescent="0.25">
      <c r="A52" s="305"/>
      <c r="B52" s="304"/>
      <c r="C52" s="305"/>
      <c r="D52" s="305"/>
      <c r="E52" s="305"/>
      <c r="F52" s="305"/>
      <c r="G52" s="305"/>
      <c r="H52" s="305"/>
      <c r="I52" s="305"/>
      <c r="J52" s="305"/>
      <c r="K52" s="305"/>
      <c r="L52" s="305"/>
    </row>
    <row r="53" spans="1:12" x14ac:dyDescent="0.25">
      <c r="A53" s="305"/>
      <c r="B53" s="304"/>
      <c r="C53" s="305"/>
      <c r="D53" s="305"/>
      <c r="E53" s="305"/>
      <c r="F53" s="305"/>
      <c r="G53" s="305"/>
      <c r="H53" s="305"/>
      <c r="I53" s="305"/>
      <c r="J53" s="305"/>
      <c r="K53" s="305"/>
      <c r="L53" s="305"/>
    </row>
    <row r="54" spans="1:12" x14ac:dyDescent="0.25">
      <c r="A54" s="305"/>
      <c r="B54" s="304"/>
      <c r="C54" s="305"/>
      <c r="D54" s="305"/>
      <c r="E54" s="305"/>
      <c r="F54" s="305"/>
      <c r="G54" s="305"/>
      <c r="H54" s="305"/>
      <c r="I54" s="305"/>
      <c r="J54" s="305"/>
      <c r="K54" s="305"/>
      <c r="L54" s="305"/>
    </row>
    <row r="55" spans="1:12" x14ac:dyDescent="0.25">
      <c r="A55" s="305"/>
      <c r="B55" s="304"/>
      <c r="C55" s="305"/>
      <c r="D55" s="305"/>
      <c r="E55" s="305"/>
      <c r="F55" s="305"/>
      <c r="G55" s="305"/>
      <c r="H55" s="305"/>
      <c r="I55" s="305"/>
      <c r="J55" s="305"/>
      <c r="K55" s="305"/>
      <c r="L55" s="305"/>
    </row>
    <row r="56" spans="1:12" x14ac:dyDescent="0.25">
      <c r="A56" s="305"/>
      <c r="B56" s="304"/>
      <c r="C56" s="305"/>
      <c r="D56" s="305"/>
      <c r="E56" s="305"/>
      <c r="F56" s="305"/>
      <c r="G56" s="305"/>
      <c r="H56" s="305"/>
      <c r="I56" s="305"/>
      <c r="J56" s="305"/>
      <c r="K56" s="305"/>
      <c r="L56" s="305"/>
    </row>
    <row r="57" spans="1:12" x14ac:dyDescent="0.25">
      <c r="A57" s="305"/>
      <c r="B57" s="305"/>
      <c r="C57" s="306"/>
      <c r="D57" s="306"/>
      <c r="E57" s="306"/>
      <c r="F57" s="306"/>
      <c r="G57" s="306"/>
      <c r="H57" s="306"/>
      <c r="I57" s="306"/>
      <c r="J57" s="305"/>
      <c r="K57" s="305"/>
      <c r="L57" s="305"/>
    </row>
    <row r="58" spans="1:12" x14ac:dyDescent="0.25">
      <c r="A58" s="305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</row>
    <row r="59" spans="1:12" x14ac:dyDescent="0.25">
      <c r="A59" s="305"/>
      <c r="B59" s="305"/>
      <c r="C59" s="306"/>
      <c r="D59" s="306"/>
      <c r="E59" s="306"/>
      <c r="F59" s="306"/>
      <c r="G59" s="306"/>
      <c r="H59" s="306"/>
      <c r="I59" s="306"/>
      <c r="J59" s="305"/>
      <c r="K59" s="305"/>
      <c r="L59" s="305"/>
    </row>
    <row r="60" spans="1:12" x14ac:dyDescent="0.25">
      <c r="A60" s="305"/>
      <c r="B60" s="305"/>
      <c r="C60" s="306"/>
      <c r="D60" s="306"/>
      <c r="E60" s="306"/>
      <c r="F60" s="306"/>
      <c r="G60" s="306"/>
      <c r="H60" s="306"/>
      <c r="I60" s="306"/>
      <c r="J60" s="305"/>
      <c r="K60" s="305"/>
      <c r="L60" s="305"/>
    </row>
    <row r="61" spans="1:12" x14ac:dyDescent="0.25">
      <c r="A61" s="305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</row>
    <row r="62" spans="1:12" x14ac:dyDescent="0.25">
      <c r="A62" s="305"/>
      <c r="B62" s="305"/>
      <c r="C62" s="307"/>
      <c r="D62" s="308"/>
      <c r="E62" s="308"/>
      <c r="F62" s="308"/>
      <c r="G62" s="308"/>
      <c r="H62" s="308"/>
      <c r="I62" s="308"/>
      <c r="J62" s="305"/>
      <c r="K62" s="305"/>
      <c r="L62" s="305"/>
    </row>
    <row r="63" spans="1:12" x14ac:dyDescent="0.25">
      <c r="A63" s="305"/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</row>
    <row r="64" spans="1:12" x14ac:dyDescent="0.25">
      <c r="A64" s="305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</row>
    <row r="65" spans="1:12" x14ac:dyDescent="0.25">
      <c r="A65" s="305"/>
      <c r="B65" s="312"/>
      <c r="C65" s="307"/>
      <c r="D65" s="305"/>
      <c r="E65" s="305"/>
      <c r="F65" s="305"/>
      <c r="G65" s="305"/>
      <c r="H65" s="305"/>
      <c r="I65" s="305"/>
      <c r="J65" s="305"/>
      <c r="K65" s="305"/>
      <c r="L65" s="305"/>
    </row>
    <row r="66" spans="1:12" x14ac:dyDescent="0.25">
      <c r="A66" s="305"/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</row>
    <row r="69" spans="1:12" ht="15" x14ac:dyDescent="0.25">
      <c r="A69" s="309"/>
      <c r="L69" s="310"/>
    </row>
    <row r="70" spans="1:12" ht="15" x14ac:dyDescent="0.25">
      <c r="A70" s="309"/>
      <c r="L70" s="310"/>
    </row>
    <row r="71" spans="1:12" ht="15" x14ac:dyDescent="0.25">
      <c r="A71" s="30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49"/>
  <sheetViews>
    <sheetView workbookViewId="0">
      <selection activeCell="B5" sqref="B5"/>
    </sheetView>
  </sheetViews>
  <sheetFormatPr defaultRowHeight="15" x14ac:dyDescent="0.25"/>
  <cols>
    <col min="1" max="1" width="2.140625" style="107" customWidth="1"/>
    <col min="2" max="2" width="4.5703125" style="108" customWidth="1"/>
    <col min="3" max="3" width="4" style="107" customWidth="1"/>
    <col min="4" max="4" width="68.5703125" style="112" customWidth="1"/>
    <col min="5" max="16384" width="9.140625" style="107"/>
  </cols>
  <sheetData>
    <row r="2" spans="2:4" ht="15.75" x14ac:dyDescent="0.25">
      <c r="B2" s="108">
        <v>11</v>
      </c>
      <c r="C2" s="110" t="s">
        <v>451</v>
      </c>
    </row>
    <row r="3" spans="2:4" ht="31.5" x14ac:dyDescent="0.25">
      <c r="C3" s="106"/>
      <c r="D3" s="111" t="s">
        <v>464</v>
      </c>
    </row>
    <row r="4" spans="2:4" ht="47.25" x14ac:dyDescent="0.25">
      <c r="C4" s="106"/>
      <c r="D4" s="111" t="s">
        <v>463</v>
      </c>
    </row>
    <row r="5" spans="2:4" ht="15.75" x14ac:dyDescent="0.25">
      <c r="C5" s="106"/>
    </row>
    <row r="6" spans="2:4" ht="15.75" x14ac:dyDescent="0.25">
      <c r="B6" s="108">
        <v>31</v>
      </c>
      <c r="C6" s="110" t="s">
        <v>450</v>
      </c>
    </row>
    <row r="7" spans="2:4" ht="47.25" x14ac:dyDescent="0.25">
      <c r="C7" s="106"/>
      <c r="D7" s="111" t="s">
        <v>448</v>
      </c>
    </row>
    <row r="8" spans="2:4" ht="31.5" x14ac:dyDescent="0.25">
      <c r="C8" s="106"/>
      <c r="D8" s="111" t="s">
        <v>449</v>
      </c>
    </row>
    <row r="9" spans="2:4" ht="15.75" x14ac:dyDescent="0.25">
      <c r="C9" s="106"/>
    </row>
    <row r="10" spans="2:4" ht="15.75" x14ac:dyDescent="0.25">
      <c r="B10" s="108">
        <v>4</v>
      </c>
      <c r="C10" s="110" t="s">
        <v>452</v>
      </c>
    </row>
    <row r="11" spans="2:4" ht="47.25" x14ac:dyDescent="0.25">
      <c r="C11" s="106"/>
      <c r="D11" s="111" t="s">
        <v>465</v>
      </c>
    </row>
    <row r="12" spans="2:4" ht="15.75" x14ac:dyDescent="0.25">
      <c r="C12" s="106"/>
      <c r="D12" s="111" t="s">
        <v>466</v>
      </c>
    </row>
    <row r="13" spans="2:4" ht="15.75" x14ac:dyDescent="0.25">
      <c r="B13" s="113"/>
      <c r="C13" s="114"/>
      <c r="D13" s="115"/>
    </row>
    <row r="14" spans="2:4" ht="15.75" x14ac:dyDescent="0.25">
      <c r="B14" s="113">
        <v>41</v>
      </c>
      <c r="C14" s="114"/>
      <c r="D14" s="115" t="s">
        <v>435</v>
      </c>
    </row>
    <row r="15" spans="2:4" ht="15.75" x14ac:dyDescent="0.25">
      <c r="B15" s="113">
        <v>42</v>
      </c>
      <c r="C15" s="114"/>
      <c r="D15" s="115" t="s">
        <v>436</v>
      </c>
    </row>
    <row r="16" spans="2:4" ht="15.75" x14ac:dyDescent="0.25">
      <c r="B16" s="113"/>
      <c r="C16" s="114"/>
      <c r="D16" s="116"/>
    </row>
    <row r="17" spans="2:4" ht="15.75" x14ac:dyDescent="0.25">
      <c r="B17" s="113">
        <v>5</v>
      </c>
      <c r="C17" s="117" t="s">
        <v>454</v>
      </c>
      <c r="D17" s="116"/>
    </row>
    <row r="18" spans="2:4" ht="63" x14ac:dyDescent="0.25">
      <c r="B18" s="113"/>
      <c r="C18" s="114"/>
      <c r="D18" s="115" t="s">
        <v>453</v>
      </c>
    </row>
    <row r="19" spans="2:4" ht="15.75" x14ac:dyDescent="0.25">
      <c r="B19" s="113"/>
      <c r="C19" s="114"/>
      <c r="D19" s="116"/>
    </row>
    <row r="20" spans="2:4" ht="15.75" x14ac:dyDescent="0.25">
      <c r="B20" s="109">
        <v>50</v>
      </c>
      <c r="C20" s="114"/>
      <c r="D20" s="115" t="s">
        <v>437</v>
      </c>
    </row>
    <row r="21" spans="2:4" ht="15.75" x14ac:dyDescent="0.25">
      <c r="B21" s="109">
        <v>51</v>
      </c>
      <c r="C21" s="114"/>
      <c r="D21" s="115" t="s">
        <v>438</v>
      </c>
    </row>
    <row r="22" spans="2:4" ht="15.75" x14ac:dyDescent="0.25">
      <c r="B22" s="109">
        <v>52</v>
      </c>
      <c r="C22" s="114"/>
      <c r="D22" s="115" t="s">
        <v>439</v>
      </c>
    </row>
    <row r="23" spans="2:4" ht="15.75" x14ac:dyDescent="0.25">
      <c r="B23" s="109" t="s">
        <v>190</v>
      </c>
      <c r="C23" s="114"/>
      <c r="D23" s="115" t="s">
        <v>468</v>
      </c>
    </row>
    <row r="24" spans="2:4" ht="15.75" x14ac:dyDescent="0.25">
      <c r="B24" s="109">
        <v>54</v>
      </c>
      <c r="C24" s="114"/>
      <c r="D24" s="115" t="s">
        <v>440</v>
      </c>
    </row>
    <row r="25" spans="2:4" ht="15.75" x14ac:dyDescent="0.25">
      <c r="B25" s="109">
        <v>55</v>
      </c>
      <c r="C25" s="114"/>
      <c r="D25" s="115" t="s">
        <v>441</v>
      </c>
    </row>
    <row r="26" spans="2:4" ht="15.75" x14ac:dyDescent="0.25">
      <c r="B26" s="113"/>
      <c r="C26" s="114"/>
      <c r="D26" s="116"/>
    </row>
    <row r="27" spans="2:4" ht="15.75" x14ac:dyDescent="0.25">
      <c r="B27" s="113">
        <v>6</v>
      </c>
      <c r="C27" s="114" t="s">
        <v>457</v>
      </c>
      <c r="D27" s="116"/>
    </row>
    <row r="28" spans="2:4" ht="31.5" x14ac:dyDescent="0.25">
      <c r="B28" s="113"/>
      <c r="C28" s="114"/>
      <c r="D28" s="115" t="s">
        <v>455</v>
      </c>
    </row>
    <row r="29" spans="2:4" ht="31.5" x14ac:dyDescent="0.25">
      <c r="B29" s="113"/>
      <c r="C29" s="118"/>
      <c r="D29" s="119" t="s">
        <v>456</v>
      </c>
    </row>
    <row r="30" spans="2:4" ht="15.75" x14ac:dyDescent="0.25">
      <c r="B30" s="113"/>
      <c r="C30" s="114"/>
      <c r="D30" s="116"/>
    </row>
    <row r="31" spans="2:4" ht="15.75" x14ac:dyDescent="0.25">
      <c r="B31" s="113">
        <v>61</v>
      </c>
      <c r="C31" s="114"/>
      <c r="D31" s="115" t="s">
        <v>442</v>
      </c>
    </row>
    <row r="32" spans="2:4" ht="15.75" x14ac:dyDescent="0.25">
      <c r="B32" s="113">
        <v>62</v>
      </c>
      <c r="C32" s="114"/>
      <c r="D32" s="115" t="s">
        <v>443</v>
      </c>
    </row>
    <row r="33" spans="2:4" ht="15.75" x14ac:dyDescent="0.25">
      <c r="B33" s="113"/>
      <c r="C33" s="114"/>
      <c r="D33" s="116"/>
    </row>
    <row r="34" spans="2:4" ht="15.75" x14ac:dyDescent="0.25">
      <c r="B34" s="113">
        <v>71</v>
      </c>
      <c r="C34" s="117" t="s">
        <v>460</v>
      </c>
      <c r="D34" s="116"/>
    </row>
    <row r="35" spans="2:4" ht="31.5" x14ac:dyDescent="0.25">
      <c r="B35" s="113"/>
      <c r="C35" s="114"/>
      <c r="D35" s="115" t="s">
        <v>458</v>
      </c>
    </row>
    <row r="36" spans="2:4" ht="31.5" x14ac:dyDescent="0.25">
      <c r="B36" s="113"/>
      <c r="C36" s="114"/>
      <c r="D36" s="115" t="s">
        <v>459</v>
      </c>
    </row>
    <row r="37" spans="2:4" ht="63" x14ac:dyDescent="0.25">
      <c r="B37" s="113"/>
      <c r="C37" s="114"/>
      <c r="D37" s="115" t="s">
        <v>467</v>
      </c>
    </row>
    <row r="38" spans="2:4" ht="15.75" x14ac:dyDescent="0.25">
      <c r="B38" s="113"/>
      <c r="C38" s="114"/>
      <c r="D38" s="116"/>
    </row>
    <row r="39" spans="2:4" ht="15.75" x14ac:dyDescent="0.25">
      <c r="B39" s="113">
        <v>8</v>
      </c>
      <c r="C39" s="117" t="s">
        <v>462</v>
      </c>
      <c r="D39" s="116"/>
    </row>
    <row r="40" spans="2:4" ht="31.5" x14ac:dyDescent="0.25">
      <c r="B40" s="113"/>
      <c r="C40" s="114"/>
      <c r="D40" s="115" t="s">
        <v>461</v>
      </c>
    </row>
    <row r="41" spans="2:4" ht="15.75" x14ac:dyDescent="0.25">
      <c r="B41" s="113"/>
      <c r="C41" s="114"/>
      <c r="D41" s="116"/>
    </row>
    <row r="42" spans="2:4" ht="15.75" x14ac:dyDescent="0.25">
      <c r="B42" s="109">
        <v>81</v>
      </c>
      <c r="C42" s="114"/>
      <c r="D42" s="115" t="s">
        <v>444</v>
      </c>
    </row>
    <row r="43" spans="2:4" ht="15.75" x14ac:dyDescent="0.25">
      <c r="B43" s="109">
        <v>82</v>
      </c>
      <c r="C43" s="114"/>
      <c r="D43" s="115" t="s">
        <v>445</v>
      </c>
    </row>
    <row r="44" spans="2:4" ht="15.75" x14ac:dyDescent="0.25">
      <c r="B44" s="109">
        <v>83</v>
      </c>
      <c r="C44" s="114"/>
      <c r="D44" s="115" t="s">
        <v>446</v>
      </c>
    </row>
    <row r="45" spans="2:4" ht="15.75" x14ac:dyDescent="0.25">
      <c r="B45" s="109">
        <v>84</v>
      </c>
      <c r="C45" s="114"/>
      <c r="D45" s="115" t="s">
        <v>447</v>
      </c>
    </row>
    <row r="46" spans="2:4" ht="15.75" x14ac:dyDescent="0.25">
      <c r="B46" s="113"/>
      <c r="C46" s="114"/>
      <c r="D46" s="116"/>
    </row>
    <row r="47" spans="2:4" x14ac:dyDescent="0.25">
      <c r="B47" s="113"/>
      <c r="C47" s="120"/>
      <c r="D47" s="116"/>
    </row>
    <row r="48" spans="2:4" x14ac:dyDescent="0.25">
      <c r="B48" s="113"/>
      <c r="C48" s="120"/>
      <c r="D48" s="116"/>
    </row>
    <row r="49" spans="2:4" x14ac:dyDescent="0.25">
      <c r="B49" s="113"/>
      <c r="C49" s="120"/>
      <c r="D49" s="116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79"/>
      <c r="C2" s="179" t="s">
        <v>515</v>
      </c>
    </row>
    <row r="3" spans="2:3" s="180" customFormat="1" ht="15.75" x14ac:dyDescent="0.25"/>
    <row r="4" spans="2:3" s="180" customFormat="1" ht="15.75" x14ac:dyDescent="0.25">
      <c r="B4" s="178"/>
      <c r="C4" s="178" t="s">
        <v>513</v>
      </c>
    </row>
    <row r="5" spans="2:3" s="180" customFormat="1" ht="15.75" x14ac:dyDescent="0.25">
      <c r="B5" s="181"/>
    </row>
    <row r="6" spans="2:3" s="180" customFormat="1" ht="15.75" x14ac:dyDescent="0.25">
      <c r="B6" s="178"/>
      <c r="C6" s="178" t="s">
        <v>516</v>
      </c>
    </row>
    <row r="7" spans="2:3" s="180" customFormat="1" ht="15.75" x14ac:dyDescent="0.25">
      <c r="B7" s="181" t="s">
        <v>517</v>
      </c>
    </row>
    <row r="8" spans="2:3" s="180" customFormat="1" ht="15.75" x14ac:dyDescent="0.25">
      <c r="B8" s="181" t="s">
        <v>518</v>
      </c>
    </row>
    <row r="9" spans="2:3" s="180" customFormat="1" ht="15.75" x14ac:dyDescent="0.25">
      <c r="B9" s="181"/>
    </row>
    <row r="10" spans="2:3" s="180" customFormat="1" ht="15.75" x14ac:dyDescent="0.25">
      <c r="C10" s="178" t="s">
        <v>523</v>
      </c>
    </row>
    <row r="11" spans="2:3" s="180" customFormat="1" ht="15.75" x14ac:dyDescent="0.25">
      <c r="B11" s="178" t="s">
        <v>519</v>
      </c>
    </row>
    <row r="12" spans="2:3" s="180" customFormat="1" ht="15.75" x14ac:dyDescent="0.25">
      <c r="B12" s="178" t="s">
        <v>520</v>
      </c>
    </row>
    <row r="13" spans="2:3" s="180" customFormat="1" ht="15.75" x14ac:dyDescent="0.25">
      <c r="B13" s="178" t="s">
        <v>521</v>
      </c>
    </row>
    <row r="14" spans="2:3" s="180" customFormat="1" ht="15.75" x14ac:dyDescent="0.25">
      <c r="B14" s="178" t="s">
        <v>522</v>
      </c>
    </row>
    <row r="15" spans="2:3" s="180" customFormat="1" ht="15.75" x14ac:dyDescent="0.25">
      <c r="B15" s="178"/>
      <c r="C15" s="180" t="s">
        <v>524</v>
      </c>
    </row>
    <row r="16" spans="2:3" s="180" customFormat="1" ht="15.75" x14ac:dyDescent="0.25">
      <c r="B16" s="178" t="s">
        <v>525</v>
      </c>
    </row>
    <row r="17" spans="2:3" s="180" customFormat="1" ht="15.75" x14ac:dyDescent="0.25">
      <c r="B17" s="181"/>
    </row>
    <row r="18" spans="2:3" s="180" customFormat="1" ht="15.75" x14ac:dyDescent="0.25">
      <c r="C18" s="178" t="s">
        <v>527</v>
      </c>
    </row>
    <row r="19" spans="2:3" s="180" customFormat="1" ht="15.75" x14ac:dyDescent="0.25">
      <c r="B19" s="180" t="s">
        <v>526</v>
      </c>
      <c r="C19" s="181"/>
    </row>
    <row r="20" spans="2:3" s="180" customFormat="1" ht="15.75" x14ac:dyDescent="0.25">
      <c r="C20" s="181"/>
    </row>
    <row r="21" spans="2:3" s="180" customFormat="1" ht="15.75" x14ac:dyDescent="0.25">
      <c r="C21" s="178" t="s">
        <v>528</v>
      </c>
    </row>
    <row r="22" spans="2:3" s="180" customFormat="1" ht="15.75" x14ac:dyDescent="0.25">
      <c r="B22" s="180" t="s">
        <v>529</v>
      </c>
      <c r="C22" s="181"/>
    </row>
    <row r="23" spans="2:3" s="180" customFormat="1" ht="15.75" x14ac:dyDescent="0.25">
      <c r="B23" s="180" t="s">
        <v>530</v>
      </c>
      <c r="C23" s="181"/>
    </row>
    <row r="24" spans="2:3" s="180" customFormat="1" ht="15.75" x14ac:dyDescent="0.25">
      <c r="C24" s="181"/>
    </row>
    <row r="25" spans="2:3" s="180" customFormat="1" ht="15.75" x14ac:dyDescent="0.25">
      <c r="C25" s="178" t="s">
        <v>532</v>
      </c>
    </row>
    <row r="26" spans="2:3" s="180" customFormat="1" ht="15.75" x14ac:dyDescent="0.25">
      <c r="B26" s="180" t="s">
        <v>531</v>
      </c>
      <c r="C26" s="181"/>
    </row>
    <row r="27" spans="2:3" s="180" customFormat="1" ht="15.75" x14ac:dyDescent="0.25">
      <c r="C27" s="181"/>
    </row>
    <row r="28" spans="2:3" s="180" customFormat="1" ht="15.75" x14ac:dyDescent="0.25">
      <c r="C28" s="178" t="s">
        <v>533</v>
      </c>
    </row>
    <row r="29" spans="2:3" s="180" customFormat="1" ht="15.75" x14ac:dyDescent="0.25">
      <c r="B29" s="180" t="s">
        <v>534</v>
      </c>
      <c r="C29" s="181"/>
    </row>
    <row r="30" spans="2:3" s="180" customFormat="1" ht="15.75" x14ac:dyDescent="0.25">
      <c r="B30" s="180" t="s">
        <v>535</v>
      </c>
      <c r="C30" s="181"/>
    </row>
    <row r="31" spans="2:3" s="180" customFormat="1" ht="15.75" x14ac:dyDescent="0.25">
      <c r="C31" s="181"/>
    </row>
    <row r="32" spans="2:3" s="180" customFormat="1" ht="15.75" x14ac:dyDescent="0.25">
      <c r="C32" s="178" t="s">
        <v>536</v>
      </c>
    </row>
    <row r="33" spans="2:3" s="180" customFormat="1" ht="15.75" x14ac:dyDescent="0.25">
      <c r="B33" s="180" t="s">
        <v>537</v>
      </c>
      <c r="C33" s="181"/>
    </row>
    <row r="34" spans="2:3" s="180" customFormat="1" ht="15.75" x14ac:dyDescent="0.25">
      <c r="C34" s="181"/>
    </row>
    <row r="35" spans="2:3" s="180" customFormat="1" ht="15.75" x14ac:dyDescent="0.25">
      <c r="C35" s="178" t="s">
        <v>538</v>
      </c>
    </row>
    <row r="36" spans="2:3" s="180" customFormat="1" ht="15.75" x14ac:dyDescent="0.25">
      <c r="B36" s="180" t="s">
        <v>539</v>
      </c>
      <c r="C36" s="178"/>
    </row>
    <row r="37" spans="2:3" s="180" customFormat="1" ht="15.75" x14ac:dyDescent="0.25">
      <c r="B37" s="180" t="s">
        <v>540</v>
      </c>
      <c r="C37" s="178"/>
    </row>
    <row r="38" spans="2:3" s="180" customFormat="1" ht="15.75" x14ac:dyDescent="0.25">
      <c r="C38" s="181"/>
    </row>
    <row r="39" spans="2:3" s="180" customFormat="1" ht="15.75" x14ac:dyDescent="0.25">
      <c r="C39" s="178" t="s">
        <v>541</v>
      </c>
    </row>
    <row r="40" spans="2:3" s="180" customFormat="1" ht="15.75" x14ac:dyDescent="0.25">
      <c r="B40" s="180" t="s">
        <v>542</v>
      </c>
    </row>
    <row r="41" spans="2:3" s="180" customFormat="1" ht="15.75" x14ac:dyDescent="0.25"/>
    <row r="42" spans="2:3" s="180" customFormat="1" ht="15.75" x14ac:dyDescent="0.25"/>
    <row r="43" spans="2:3" s="180" customFormat="1" ht="15.75" x14ac:dyDescent="0.25"/>
    <row r="44" spans="2:3" s="180" customFormat="1" ht="15.75" x14ac:dyDescent="0.25"/>
    <row r="45" spans="2:3" s="180" customFormat="1" ht="15.75" x14ac:dyDescent="0.25"/>
    <row r="46" spans="2:3" s="180" customFormat="1" ht="15.75" x14ac:dyDescent="0.25"/>
    <row r="47" spans="2:3" s="180" customFormat="1" ht="15.75" x14ac:dyDescent="0.25"/>
    <row r="48" spans="2:3" s="180" customFormat="1" ht="15.75" x14ac:dyDescent="0.25"/>
    <row r="49" s="180" customFormat="1" ht="15.75" x14ac:dyDescent="0.25"/>
    <row r="50" s="180" customFormat="1" ht="15.75" x14ac:dyDescent="0.25"/>
    <row r="51" s="180" customFormat="1" ht="15.75" x14ac:dyDescent="0.25"/>
    <row r="52" s="180" customFormat="1" ht="15.75" x14ac:dyDescent="0.25"/>
    <row r="53" s="180" customFormat="1" ht="15.75" x14ac:dyDescent="0.25"/>
    <row r="54" s="180" customFormat="1" ht="15.75" x14ac:dyDescent="0.25"/>
    <row r="55" s="180" customFormat="1" ht="15.75" x14ac:dyDescent="0.25"/>
    <row r="56" s="180" customFormat="1" ht="15.75" x14ac:dyDescent="0.25"/>
    <row r="57" s="180" customFormat="1" ht="15.75" x14ac:dyDescent="0.25"/>
    <row r="58" s="180" customFormat="1" ht="15.75" x14ac:dyDescent="0.25"/>
    <row r="59" s="180" customFormat="1" ht="15.75" x14ac:dyDescent="0.25"/>
    <row r="60" s="180" customFormat="1" ht="15.75" x14ac:dyDescent="0.25"/>
    <row r="61" s="180" customFormat="1" ht="15.75" x14ac:dyDescent="0.25"/>
    <row r="62" s="180" customFormat="1" ht="15.75" x14ac:dyDescent="0.25"/>
    <row r="63" s="180" customFormat="1" ht="15.75" x14ac:dyDescent="0.25"/>
    <row r="64" s="180" customFormat="1" ht="15.75" x14ac:dyDescent="0.25"/>
    <row r="65" s="180" customFormat="1" ht="15.75" x14ac:dyDescent="0.25"/>
    <row r="66" s="180" customFormat="1" ht="15.75" x14ac:dyDescent="0.25"/>
    <row r="67" s="180" customFormat="1" ht="15.75" x14ac:dyDescent="0.25"/>
    <row r="68" s="180" customFormat="1" ht="15.75" x14ac:dyDescent="0.25"/>
    <row r="69" s="180" customFormat="1" ht="15.75" x14ac:dyDescent="0.25"/>
    <row r="70" s="180" customFormat="1" ht="15.75" x14ac:dyDescent="0.25"/>
    <row r="71" s="180" customFormat="1" ht="15.75" x14ac:dyDescent="0.25"/>
    <row r="72" s="180" customFormat="1" ht="15.75" x14ac:dyDescent="0.25"/>
    <row r="73" s="180" customFormat="1" ht="15.75" x14ac:dyDescent="0.25"/>
    <row r="74" s="180" customFormat="1" ht="15.75" x14ac:dyDescent="0.25"/>
    <row r="75" s="180" customFormat="1" ht="15.75" x14ac:dyDescent="0.25"/>
    <row r="76" s="180" customFormat="1" ht="15.75" x14ac:dyDescent="0.25"/>
    <row r="77" s="180" customFormat="1" ht="15.75" x14ac:dyDescent="0.25"/>
    <row r="78" s="180" customFormat="1" ht="15.75" x14ac:dyDescent="0.25"/>
    <row r="79" s="180" customFormat="1" ht="15.75" x14ac:dyDescent="0.25"/>
    <row r="80" s="180" customFormat="1" ht="15.75" x14ac:dyDescent="0.25"/>
    <row r="81" s="180" customFormat="1" ht="15.75" x14ac:dyDescent="0.25"/>
    <row r="82" s="180" customFormat="1" ht="15.75" x14ac:dyDescent="0.25"/>
    <row r="83" s="180" customFormat="1" ht="15.75" x14ac:dyDescent="0.25"/>
    <row r="84" s="180" customFormat="1" ht="15.75" x14ac:dyDescent="0.25"/>
    <row r="85" s="180" customFormat="1" ht="15.75" x14ac:dyDescent="0.25"/>
    <row r="86" s="180" customFormat="1" ht="15.75" x14ac:dyDescent="0.25"/>
    <row r="87" s="180" customFormat="1" ht="15.75" x14ac:dyDescent="0.25"/>
    <row r="88" s="180" customFormat="1" ht="15.75" x14ac:dyDescent="0.25"/>
    <row r="89" s="180" customFormat="1" ht="15.75" x14ac:dyDescent="0.25"/>
    <row r="90" s="180" customFormat="1" ht="15.75" x14ac:dyDescent="0.25"/>
    <row r="91" s="180" customFormat="1" ht="15.75" x14ac:dyDescent="0.25"/>
    <row r="92" s="180" customFormat="1" ht="15.75" x14ac:dyDescent="0.25"/>
    <row r="93" s="180" customFormat="1" ht="15.75" x14ac:dyDescent="0.25"/>
    <row r="94" s="180" customFormat="1" ht="15.75" x14ac:dyDescent="0.25"/>
    <row r="95" s="180" customFormat="1" ht="15.75" x14ac:dyDescent="0.25"/>
    <row r="96" s="180" customFormat="1" ht="15.75" x14ac:dyDescent="0.25"/>
    <row r="97" s="180" customFormat="1" ht="15.75" x14ac:dyDescent="0.25"/>
    <row r="98" s="180" customFormat="1" ht="15.75" x14ac:dyDescent="0.25"/>
    <row r="99" s="180" customFormat="1" ht="15.75" x14ac:dyDescent="0.25"/>
    <row r="100" s="180" customFormat="1" ht="15.75" x14ac:dyDescent="0.25"/>
    <row r="101" s="180" customFormat="1" ht="15.75" x14ac:dyDescent="0.25"/>
    <row r="102" s="180" customFormat="1" ht="15.75" x14ac:dyDescent="0.25"/>
    <row r="103" s="180" customFormat="1" ht="15.75" x14ac:dyDescent="0.25"/>
    <row r="104" s="180" customFormat="1" ht="15.75" x14ac:dyDescent="0.25"/>
    <row r="105" s="180" customFormat="1" ht="15.75" x14ac:dyDescent="0.25"/>
    <row r="106" s="180" customFormat="1" ht="15.75" x14ac:dyDescent="0.25"/>
    <row r="107" s="180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1"/>
  <sheetViews>
    <sheetView topLeftCell="A3" workbookViewId="0">
      <selection activeCell="B5" sqref="B5"/>
    </sheetView>
  </sheetViews>
  <sheetFormatPr defaultRowHeight="12.75" x14ac:dyDescent="0.25"/>
  <cols>
    <col min="1" max="3" width="9.140625" style="123"/>
    <col min="4" max="4" width="60.85546875" style="123" customWidth="1"/>
    <col min="5" max="5" width="9.140625" style="132"/>
    <col min="6" max="16384" width="9.140625" style="123"/>
  </cols>
  <sheetData>
    <row r="1" spans="1:6" ht="15" x14ac:dyDescent="0.25">
      <c r="B1" s="107"/>
    </row>
    <row r="2" spans="1:6" s="133" customFormat="1" ht="16.5" x14ac:dyDescent="0.25">
      <c r="B2" s="133" t="s">
        <v>489</v>
      </c>
      <c r="D2" s="134"/>
      <c r="E2" s="134"/>
      <c r="F2" s="135"/>
    </row>
    <row r="3" spans="1:6" s="136" customFormat="1" ht="16.5" x14ac:dyDescent="0.25">
      <c r="D3" s="137"/>
      <c r="E3" s="133"/>
    </row>
    <row r="4" spans="1:6" s="136" customFormat="1" ht="16.5" x14ac:dyDescent="0.25">
      <c r="B4" s="121" t="s">
        <v>476</v>
      </c>
      <c r="C4" s="121"/>
      <c r="D4" s="121"/>
      <c r="E4" s="133"/>
    </row>
    <row r="5" spans="1:6" ht="15.75" x14ac:dyDescent="0.25">
      <c r="B5" s="122"/>
      <c r="C5" s="122"/>
    </row>
    <row r="6" spans="1:6" ht="16.5" x14ac:dyDescent="0.25">
      <c r="B6" s="124" t="s">
        <v>477</v>
      </c>
      <c r="C6" s="124" t="s">
        <v>478</v>
      </c>
      <c r="D6" s="125" t="s">
        <v>479</v>
      </c>
    </row>
    <row r="7" spans="1:6" ht="15.75" x14ac:dyDescent="0.25">
      <c r="A7" s="138"/>
      <c r="B7" s="126">
        <v>1</v>
      </c>
      <c r="C7" s="126"/>
      <c r="D7" s="127" t="s">
        <v>480</v>
      </c>
    </row>
    <row r="8" spans="1:6" ht="15.75" x14ac:dyDescent="0.25">
      <c r="A8" s="138"/>
      <c r="B8" s="128"/>
      <c r="C8" s="128" t="s">
        <v>149</v>
      </c>
      <c r="D8" s="129" t="s">
        <v>480</v>
      </c>
    </row>
    <row r="9" spans="1:6" ht="15.75" x14ac:dyDescent="0.25">
      <c r="A9" s="138"/>
      <c r="B9" s="128"/>
      <c r="C9" s="128" t="s">
        <v>150</v>
      </c>
      <c r="D9" s="129" t="s">
        <v>481</v>
      </c>
    </row>
    <row r="10" spans="1:6" ht="15.75" x14ac:dyDescent="0.25">
      <c r="A10" s="138"/>
      <c r="B10" s="126">
        <v>3</v>
      </c>
      <c r="C10" s="126"/>
      <c r="D10" s="127" t="s">
        <v>482</v>
      </c>
    </row>
    <row r="11" spans="1:6" ht="15.75" x14ac:dyDescent="0.25">
      <c r="A11" s="138"/>
      <c r="B11" s="128"/>
      <c r="C11" s="128" t="s">
        <v>164</v>
      </c>
      <c r="D11" s="129" t="s">
        <v>482</v>
      </c>
    </row>
    <row r="12" spans="1:6" ht="15.75" x14ac:dyDescent="0.25">
      <c r="A12" s="138"/>
      <c r="B12" s="126">
        <v>4</v>
      </c>
      <c r="C12" s="126"/>
      <c r="D12" s="127" t="s">
        <v>435</v>
      </c>
    </row>
    <row r="13" spans="1:6" ht="15.75" x14ac:dyDescent="0.25">
      <c r="A13" s="138"/>
      <c r="B13" s="128"/>
      <c r="C13" s="128" t="s">
        <v>469</v>
      </c>
      <c r="D13" s="130" t="s">
        <v>435</v>
      </c>
    </row>
    <row r="14" spans="1:6" ht="15.75" x14ac:dyDescent="0.25">
      <c r="A14" s="138"/>
      <c r="B14" s="128"/>
      <c r="C14" s="128" t="s">
        <v>212</v>
      </c>
      <c r="D14" s="130" t="s">
        <v>436</v>
      </c>
    </row>
    <row r="15" spans="1:6" ht="15.75" x14ac:dyDescent="0.25">
      <c r="A15" s="138"/>
      <c r="B15" s="126">
        <v>5</v>
      </c>
      <c r="C15" s="126"/>
      <c r="D15" s="127" t="s">
        <v>483</v>
      </c>
    </row>
    <row r="16" spans="1:6" ht="31.5" x14ac:dyDescent="0.25">
      <c r="A16" s="138"/>
      <c r="B16" s="126"/>
      <c r="C16" s="128" t="s">
        <v>356</v>
      </c>
      <c r="D16" s="130" t="s">
        <v>437</v>
      </c>
    </row>
    <row r="17" spans="1:4" ht="15.75" x14ac:dyDescent="0.25">
      <c r="A17" s="138"/>
      <c r="B17" s="128"/>
      <c r="C17" s="128" t="s">
        <v>470</v>
      </c>
      <c r="D17" s="130" t="s">
        <v>438</v>
      </c>
    </row>
    <row r="18" spans="1:4" ht="15.75" x14ac:dyDescent="0.25">
      <c r="A18" s="138"/>
      <c r="B18" s="128"/>
      <c r="C18" s="128" t="s">
        <v>471</v>
      </c>
      <c r="D18" s="130"/>
    </row>
    <row r="19" spans="1:4" ht="15.75" x14ac:dyDescent="0.25">
      <c r="A19" s="138"/>
      <c r="B19" s="128"/>
      <c r="C19" s="128" t="s">
        <v>190</v>
      </c>
      <c r="D19" s="130" t="s">
        <v>484</v>
      </c>
    </row>
    <row r="20" spans="1:4" ht="15.75" x14ac:dyDescent="0.25">
      <c r="A20" s="138"/>
      <c r="B20" s="128"/>
      <c r="C20" s="128" t="s">
        <v>170</v>
      </c>
      <c r="D20" s="130" t="s">
        <v>440</v>
      </c>
    </row>
    <row r="21" spans="1:4" ht="15.75" x14ac:dyDescent="0.25">
      <c r="A21" s="138"/>
      <c r="B21" s="128"/>
      <c r="C21" s="128" t="s">
        <v>472</v>
      </c>
      <c r="D21" s="131" t="s">
        <v>441</v>
      </c>
    </row>
    <row r="22" spans="1:4" ht="15.75" x14ac:dyDescent="0.25">
      <c r="A22" s="138"/>
      <c r="B22" s="126">
        <v>6</v>
      </c>
      <c r="C22" s="126"/>
      <c r="D22" s="127" t="s">
        <v>485</v>
      </c>
    </row>
    <row r="23" spans="1:4" ht="15.75" x14ac:dyDescent="0.25">
      <c r="A23" s="138"/>
      <c r="B23" s="128"/>
      <c r="C23" s="128" t="s">
        <v>473</v>
      </c>
      <c r="D23" s="129" t="s">
        <v>485</v>
      </c>
    </row>
    <row r="24" spans="1:4" ht="15.75" x14ac:dyDescent="0.25">
      <c r="A24" s="138"/>
      <c r="B24" s="128"/>
      <c r="C24" s="128" t="s">
        <v>383</v>
      </c>
      <c r="D24" s="129" t="s">
        <v>443</v>
      </c>
    </row>
    <row r="25" spans="1:4" ht="31.5" x14ac:dyDescent="0.25">
      <c r="A25" s="138"/>
      <c r="B25" s="126">
        <v>7</v>
      </c>
      <c r="C25" s="126"/>
      <c r="D25" s="127" t="s">
        <v>486</v>
      </c>
    </row>
    <row r="26" spans="1:4" ht="31.5" x14ac:dyDescent="0.25">
      <c r="A26" s="138"/>
      <c r="B26" s="128"/>
      <c r="C26" s="128" t="s">
        <v>253</v>
      </c>
      <c r="D26" s="129" t="s">
        <v>486</v>
      </c>
    </row>
    <row r="27" spans="1:4" ht="15.75" x14ac:dyDescent="0.25">
      <c r="A27" s="138"/>
      <c r="B27" s="126">
        <v>8</v>
      </c>
      <c r="C27" s="126"/>
      <c r="D27" s="127" t="s">
        <v>487</v>
      </c>
    </row>
    <row r="28" spans="1:4" ht="15.75" x14ac:dyDescent="0.25">
      <c r="A28" s="138"/>
      <c r="B28" s="128"/>
      <c r="C28" s="128" t="s">
        <v>474</v>
      </c>
      <c r="D28" s="130" t="s">
        <v>444</v>
      </c>
    </row>
    <row r="29" spans="1:4" ht="15.75" x14ac:dyDescent="0.25">
      <c r="A29" s="138"/>
      <c r="B29" s="128"/>
      <c r="C29" s="128" t="s">
        <v>336</v>
      </c>
      <c r="D29" s="130" t="s">
        <v>445</v>
      </c>
    </row>
    <row r="30" spans="1:4" ht="15.75" x14ac:dyDescent="0.25">
      <c r="A30" s="138"/>
      <c r="B30" s="128"/>
      <c r="C30" s="128" t="s">
        <v>337</v>
      </c>
      <c r="D30" s="130" t="s">
        <v>446</v>
      </c>
    </row>
    <row r="31" spans="1:4" ht="15.75" x14ac:dyDescent="0.25">
      <c r="A31" s="138"/>
      <c r="B31" s="128"/>
      <c r="C31" s="128" t="s">
        <v>475</v>
      </c>
      <c r="D31" s="130" t="s">
        <v>488</v>
      </c>
    </row>
    <row r="32" spans="1:4" ht="15.75" x14ac:dyDescent="0.25">
      <c r="B32" s="139"/>
      <c r="C32" s="139"/>
      <c r="D32" s="140"/>
    </row>
    <row r="33" spans="2:4" x14ac:dyDescent="0.25">
      <c r="B33" s="141"/>
      <c r="C33" s="141"/>
      <c r="D33" s="140"/>
    </row>
    <row r="34" spans="2:4" x14ac:dyDescent="0.25">
      <c r="B34" s="141"/>
      <c r="C34" s="141"/>
      <c r="D34" s="140"/>
    </row>
    <row r="35" spans="2:4" x14ac:dyDescent="0.25">
      <c r="B35" s="141"/>
      <c r="C35" s="141"/>
      <c r="D35" s="140"/>
    </row>
    <row r="36" spans="2:4" x14ac:dyDescent="0.25">
      <c r="B36" s="141"/>
      <c r="C36" s="141"/>
      <c r="D36" s="140"/>
    </row>
    <row r="37" spans="2:4" x14ac:dyDescent="0.25">
      <c r="B37" s="141"/>
      <c r="C37" s="141"/>
      <c r="D37" s="140"/>
    </row>
    <row r="38" spans="2:4" x14ac:dyDescent="0.25">
      <c r="B38" s="141"/>
      <c r="C38" s="141"/>
      <c r="D38" s="140"/>
    </row>
    <row r="39" spans="2:4" x14ac:dyDescent="0.25">
      <c r="B39" s="141"/>
      <c r="C39" s="141"/>
      <c r="D39" s="140"/>
    </row>
    <row r="40" spans="2:4" x14ac:dyDescent="0.25">
      <c r="B40" s="141"/>
      <c r="C40" s="141"/>
      <c r="D40" s="140"/>
    </row>
    <row r="41" spans="2:4" x14ac:dyDescent="0.25">
      <c r="B41" s="141"/>
      <c r="C41" s="141"/>
      <c r="D41" s="140"/>
    </row>
    <row r="42" spans="2:4" x14ac:dyDescent="0.25">
      <c r="B42" s="141"/>
      <c r="C42" s="141"/>
      <c r="D42" s="140"/>
    </row>
    <row r="43" spans="2:4" x14ac:dyDescent="0.25">
      <c r="B43" s="141"/>
      <c r="C43" s="141"/>
      <c r="D43" s="140"/>
    </row>
    <row r="44" spans="2:4" x14ac:dyDescent="0.25">
      <c r="B44" s="141"/>
      <c r="C44" s="141"/>
      <c r="D44" s="140"/>
    </row>
    <row r="45" spans="2:4" x14ac:dyDescent="0.25">
      <c r="B45" s="141"/>
      <c r="C45" s="141"/>
      <c r="D45" s="140"/>
    </row>
    <row r="46" spans="2:4" x14ac:dyDescent="0.25">
      <c r="B46" s="141"/>
      <c r="C46" s="141"/>
      <c r="D46" s="140"/>
    </row>
    <row r="47" spans="2:4" x14ac:dyDescent="0.25">
      <c r="B47" s="141"/>
      <c r="C47" s="141"/>
      <c r="D47" s="140"/>
    </row>
    <row r="48" spans="2:4" x14ac:dyDescent="0.25">
      <c r="B48" s="141"/>
      <c r="C48" s="141"/>
      <c r="D48" s="140"/>
    </row>
    <row r="49" spans="2:4" x14ac:dyDescent="0.25">
      <c r="B49" s="141"/>
      <c r="C49" s="141"/>
      <c r="D49" s="140"/>
    </row>
    <row r="50" spans="2:4" x14ac:dyDescent="0.25">
      <c r="B50" s="141"/>
      <c r="C50" s="141"/>
      <c r="D50" s="140"/>
    </row>
    <row r="51" spans="2:4" x14ac:dyDescent="0.25">
      <c r="B51" s="141"/>
      <c r="C51" s="141"/>
      <c r="D51" s="140"/>
    </row>
    <row r="52" spans="2:4" x14ac:dyDescent="0.25">
      <c r="B52" s="141"/>
      <c r="C52" s="141"/>
      <c r="D52" s="140"/>
    </row>
    <row r="53" spans="2:4" x14ac:dyDescent="0.25">
      <c r="B53" s="141"/>
      <c r="C53" s="141"/>
      <c r="D53" s="140"/>
    </row>
    <row r="54" spans="2:4" x14ac:dyDescent="0.25">
      <c r="B54" s="141"/>
      <c r="C54" s="141"/>
      <c r="D54" s="140"/>
    </row>
    <row r="55" spans="2:4" x14ac:dyDescent="0.25">
      <c r="B55" s="141"/>
      <c r="C55" s="141"/>
      <c r="D55" s="140"/>
    </row>
    <row r="56" spans="2:4" x14ac:dyDescent="0.25">
      <c r="B56" s="141"/>
      <c r="C56" s="141"/>
      <c r="D56" s="140"/>
    </row>
    <row r="57" spans="2:4" x14ac:dyDescent="0.25">
      <c r="B57" s="141"/>
      <c r="C57" s="141"/>
      <c r="D57" s="140"/>
    </row>
    <row r="58" spans="2:4" x14ac:dyDescent="0.25">
      <c r="D58" s="140"/>
    </row>
    <row r="59" spans="2:4" x14ac:dyDescent="0.25">
      <c r="D59" s="140"/>
    </row>
    <row r="60" spans="2:4" x14ac:dyDescent="0.25">
      <c r="D60" s="140"/>
    </row>
    <row r="61" spans="2:4" x14ac:dyDescent="0.25">
      <c r="D61" s="140"/>
    </row>
    <row r="62" spans="2:4" x14ac:dyDescent="0.25">
      <c r="D62" s="140"/>
    </row>
    <row r="63" spans="2:4" x14ac:dyDescent="0.25">
      <c r="D63" s="140"/>
    </row>
    <row r="64" spans="2:4" x14ac:dyDescent="0.25">
      <c r="D64" s="140"/>
    </row>
    <row r="65" spans="4:4" x14ac:dyDescent="0.25">
      <c r="D65" s="140"/>
    </row>
    <row r="66" spans="4:4" x14ac:dyDescent="0.25">
      <c r="D66" s="140"/>
    </row>
    <row r="67" spans="4:4" x14ac:dyDescent="0.25">
      <c r="D67" s="140"/>
    </row>
    <row r="68" spans="4:4" x14ac:dyDescent="0.25">
      <c r="D68" s="140"/>
    </row>
    <row r="69" spans="4:4" x14ac:dyDescent="0.25">
      <c r="D69" s="140"/>
    </row>
    <row r="70" spans="4:4" x14ac:dyDescent="0.25">
      <c r="D70" s="140"/>
    </row>
    <row r="71" spans="4:4" x14ac:dyDescent="0.25">
      <c r="D71" s="140"/>
    </row>
    <row r="72" spans="4:4" x14ac:dyDescent="0.25">
      <c r="D72" s="140"/>
    </row>
    <row r="73" spans="4:4" x14ac:dyDescent="0.25">
      <c r="D73" s="140"/>
    </row>
    <row r="74" spans="4:4" x14ac:dyDescent="0.25">
      <c r="D74" s="140"/>
    </row>
    <row r="75" spans="4:4" x14ac:dyDescent="0.25">
      <c r="D75" s="140"/>
    </row>
    <row r="76" spans="4:4" x14ac:dyDescent="0.25">
      <c r="D76" s="140"/>
    </row>
    <row r="77" spans="4:4" x14ac:dyDescent="0.25">
      <c r="D77" s="140"/>
    </row>
    <row r="78" spans="4:4" x14ac:dyDescent="0.25">
      <c r="D78" s="140"/>
    </row>
    <row r="79" spans="4:4" x14ac:dyDescent="0.25">
      <c r="D79" s="140"/>
    </row>
    <row r="80" spans="4:4" x14ac:dyDescent="0.25">
      <c r="D80" s="140"/>
    </row>
    <row r="81" spans="4:4" x14ac:dyDescent="0.25">
      <c r="D81" s="140"/>
    </row>
    <row r="82" spans="4:4" x14ac:dyDescent="0.25">
      <c r="D82" s="140"/>
    </row>
    <row r="83" spans="4:4" x14ac:dyDescent="0.25">
      <c r="D83" s="140"/>
    </row>
    <row r="84" spans="4:4" x14ac:dyDescent="0.25">
      <c r="D84" s="140"/>
    </row>
    <row r="85" spans="4:4" x14ac:dyDescent="0.25">
      <c r="D85" s="140"/>
    </row>
    <row r="86" spans="4:4" x14ac:dyDescent="0.25">
      <c r="D86" s="140"/>
    </row>
    <row r="87" spans="4:4" x14ac:dyDescent="0.25">
      <c r="D87" s="140"/>
    </row>
    <row r="88" spans="4:4" x14ac:dyDescent="0.25">
      <c r="D88" s="140"/>
    </row>
    <row r="89" spans="4:4" x14ac:dyDescent="0.25">
      <c r="D89" s="140"/>
    </row>
    <row r="90" spans="4:4" x14ac:dyDescent="0.25">
      <c r="D90" s="140"/>
    </row>
    <row r="91" spans="4:4" x14ac:dyDescent="0.25">
      <c r="D91" s="140"/>
    </row>
    <row r="92" spans="4:4" x14ac:dyDescent="0.25">
      <c r="D92" s="140"/>
    </row>
    <row r="93" spans="4:4" x14ac:dyDescent="0.25">
      <c r="D93" s="140"/>
    </row>
    <row r="94" spans="4:4" x14ac:dyDescent="0.25">
      <c r="D94" s="140"/>
    </row>
    <row r="95" spans="4:4" x14ac:dyDescent="0.25">
      <c r="D95" s="140"/>
    </row>
    <row r="96" spans="4:4" x14ac:dyDescent="0.25">
      <c r="D96" s="140"/>
    </row>
    <row r="97" spans="4:4" x14ac:dyDescent="0.25">
      <c r="D97" s="140"/>
    </row>
    <row r="98" spans="4:4" x14ac:dyDescent="0.25">
      <c r="D98" s="140"/>
    </row>
    <row r="99" spans="4:4" x14ac:dyDescent="0.25">
      <c r="D99" s="140"/>
    </row>
    <row r="100" spans="4:4" x14ac:dyDescent="0.25">
      <c r="D100" s="140"/>
    </row>
    <row r="101" spans="4:4" x14ac:dyDescent="0.25">
      <c r="D101" s="140"/>
    </row>
    <row r="102" spans="4:4" x14ac:dyDescent="0.25">
      <c r="D102" s="140"/>
    </row>
    <row r="103" spans="4:4" x14ac:dyDescent="0.25">
      <c r="D103" s="140"/>
    </row>
    <row r="104" spans="4:4" x14ac:dyDescent="0.25">
      <c r="D104" s="140"/>
    </row>
    <row r="105" spans="4:4" x14ac:dyDescent="0.25">
      <c r="D105" s="140"/>
    </row>
    <row r="106" spans="4:4" x14ac:dyDescent="0.25">
      <c r="D106" s="140"/>
    </row>
    <row r="107" spans="4:4" x14ac:dyDescent="0.25">
      <c r="D107" s="140"/>
    </row>
    <row r="108" spans="4:4" x14ac:dyDescent="0.25">
      <c r="D108" s="140"/>
    </row>
    <row r="109" spans="4:4" x14ac:dyDescent="0.25">
      <c r="D109" s="140"/>
    </row>
    <row r="110" spans="4:4" x14ac:dyDescent="0.25">
      <c r="D110" s="140"/>
    </row>
    <row r="111" spans="4:4" x14ac:dyDescent="0.25">
      <c r="D111" s="140"/>
    </row>
    <row r="112" spans="4:4" x14ac:dyDescent="0.25">
      <c r="D112" s="140"/>
    </row>
    <row r="113" spans="4:4" x14ac:dyDescent="0.25">
      <c r="D113" s="140"/>
    </row>
    <row r="114" spans="4:4" x14ac:dyDescent="0.25">
      <c r="D114" s="140"/>
    </row>
    <row r="115" spans="4:4" x14ac:dyDescent="0.25">
      <c r="D115" s="140"/>
    </row>
    <row r="116" spans="4:4" x14ac:dyDescent="0.25">
      <c r="D116" s="140"/>
    </row>
    <row r="117" spans="4:4" x14ac:dyDescent="0.25">
      <c r="D117" s="140"/>
    </row>
    <row r="118" spans="4:4" x14ac:dyDescent="0.25">
      <c r="D118" s="140"/>
    </row>
    <row r="119" spans="4:4" x14ac:dyDescent="0.25">
      <c r="D119" s="140"/>
    </row>
    <row r="120" spans="4:4" x14ac:dyDescent="0.25">
      <c r="D120" s="140"/>
    </row>
    <row r="121" spans="4:4" x14ac:dyDescent="0.25">
      <c r="D121" s="140"/>
    </row>
    <row r="122" spans="4:4" x14ac:dyDescent="0.25">
      <c r="D122" s="140"/>
    </row>
    <row r="123" spans="4:4" x14ac:dyDescent="0.25">
      <c r="D123" s="140"/>
    </row>
    <row r="124" spans="4:4" x14ac:dyDescent="0.25">
      <c r="D124" s="140"/>
    </row>
    <row r="125" spans="4:4" x14ac:dyDescent="0.25">
      <c r="D125" s="140"/>
    </row>
    <row r="126" spans="4:4" x14ac:dyDescent="0.25">
      <c r="D126" s="140"/>
    </row>
    <row r="127" spans="4:4" x14ac:dyDescent="0.25">
      <c r="D127" s="140"/>
    </row>
    <row r="128" spans="4:4" x14ac:dyDescent="0.25">
      <c r="D128" s="140"/>
    </row>
    <row r="129" spans="4:4" x14ac:dyDescent="0.25">
      <c r="D129" s="140"/>
    </row>
    <row r="130" spans="4:4" x14ac:dyDescent="0.25">
      <c r="D130" s="140"/>
    </row>
    <row r="131" spans="4:4" x14ac:dyDescent="0.25">
      <c r="D131" s="140"/>
    </row>
    <row r="132" spans="4:4" x14ac:dyDescent="0.25">
      <c r="D132" s="140"/>
    </row>
    <row r="133" spans="4:4" x14ac:dyDescent="0.25">
      <c r="D133" s="140"/>
    </row>
    <row r="134" spans="4:4" x14ac:dyDescent="0.25">
      <c r="D134" s="140"/>
    </row>
    <row r="135" spans="4:4" x14ac:dyDescent="0.25">
      <c r="D135" s="140"/>
    </row>
    <row r="136" spans="4:4" x14ac:dyDescent="0.25">
      <c r="D136" s="140"/>
    </row>
    <row r="137" spans="4:4" x14ac:dyDescent="0.25">
      <c r="D137" s="140"/>
    </row>
    <row r="138" spans="4:4" x14ac:dyDescent="0.25">
      <c r="D138" s="140"/>
    </row>
    <row r="139" spans="4:4" x14ac:dyDescent="0.25">
      <c r="D139" s="140"/>
    </row>
    <row r="140" spans="4:4" x14ac:dyDescent="0.25">
      <c r="D140" s="140"/>
    </row>
    <row r="141" spans="4:4" x14ac:dyDescent="0.25">
      <c r="D141" s="140"/>
    </row>
    <row r="142" spans="4:4" x14ac:dyDescent="0.25">
      <c r="D142" s="140"/>
    </row>
    <row r="143" spans="4:4" x14ac:dyDescent="0.25">
      <c r="D143" s="140"/>
    </row>
    <row r="144" spans="4:4" x14ac:dyDescent="0.25">
      <c r="D144" s="140"/>
    </row>
    <row r="145" spans="4:4" x14ac:dyDescent="0.25">
      <c r="D145" s="140"/>
    </row>
    <row r="146" spans="4:4" x14ac:dyDescent="0.25">
      <c r="D146" s="140"/>
    </row>
    <row r="147" spans="4:4" x14ac:dyDescent="0.25">
      <c r="D147" s="140"/>
    </row>
    <row r="148" spans="4:4" x14ac:dyDescent="0.25">
      <c r="D148" s="140"/>
    </row>
    <row r="149" spans="4:4" x14ac:dyDescent="0.25">
      <c r="D149" s="140"/>
    </row>
    <row r="150" spans="4:4" x14ac:dyDescent="0.25">
      <c r="D150" s="140"/>
    </row>
    <row r="151" spans="4:4" x14ac:dyDescent="0.25">
      <c r="D151" s="140"/>
    </row>
    <row r="152" spans="4:4" x14ac:dyDescent="0.25">
      <c r="D152" s="140"/>
    </row>
    <row r="153" spans="4:4" x14ac:dyDescent="0.25">
      <c r="D153" s="140"/>
    </row>
    <row r="154" spans="4:4" x14ac:dyDescent="0.25">
      <c r="D154" s="140"/>
    </row>
    <row r="155" spans="4:4" x14ac:dyDescent="0.25">
      <c r="D155" s="140"/>
    </row>
    <row r="156" spans="4:4" x14ac:dyDescent="0.25">
      <c r="D156" s="140"/>
    </row>
    <row r="157" spans="4:4" x14ac:dyDescent="0.25">
      <c r="D157" s="140"/>
    </row>
    <row r="158" spans="4:4" x14ac:dyDescent="0.25">
      <c r="D158" s="140"/>
    </row>
    <row r="159" spans="4:4" x14ac:dyDescent="0.25">
      <c r="D159" s="140"/>
    </row>
    <row r="160" spans="4:4" x14ac:dyDescent="0.25">
      <c r="D160" s="140"/>
    </row>
    <row r="161" spans="4:4" x14ac:dyDescent="0.25">
      <c r="D161" s="140"/>
    </row>
    <row r="162" spans="4:4" x14ac:dyDescent="0.25">
      <c r="D162" s="140"/>
    </row>
    <row r="163" spans="4:4" x14ac:dyDescent="0.25">
      <c r="D163" s="140"/>
    </row>
    <row r="164" spans="4:4" x14ac:dyDescent="0.25">
      <c r="D164" s="140"/>
    </row>
    <row r="165" spans="4:4" x14ac:dyDescent="0.25">
      <c r="D165" s="140"/>
    </row>
    <row r="166" spans="4:4" x14ac:dyDescent="0.25">
      <c r="D166" s="140"/>
    </row>
    <row r="167" spans="4:4" x14ac:dyDescent="0.25">
      <c r="D167" s="140"/>
    </row>
    <row r="168" spans="4:4" x14ac:dyDescent="0.25">
      <c r="D168" s="140"/>
    </row>
    <row r="169" spans="4:4" x14ac:dyDescent="0.25">
      <c r="D169" s="140"/>
    </row>
    <row r="170" spans="4:4" x14ac:dyDescent="0.25">
      <c r="D170" s="140"/>
    </row>
    <row r="171" spans="4:4" x14ac:dyDescent="0.25">
      <c r="D171" s="140"/>
    </row>
    <row r="172" spans="4:4" x14ac:dyDescent="0.25">
      <c r="D172" s="140"/>
    </row>
    <row r="173" spans="4:4" x14ac:dyDescent="0.25">
      <c r="D173" s="140"/>
    </row>
    <row r="174" spans="4:4" x14ac:dyDescent="0.25">
      <c r="D174" s="140"/>
    </row>
    <row r="175" spans="4:4" x14ac:dyDescent="0.25">
      <c r="D175" s="140"/>
    </row>
    <row r="176" spans="4:4" x14ac:dyDescent="0.25">
      <c r="D176" s="140"/>
    </row>
    <row r="177" spans="4:4" x14ac:dyDescent="0.25">
      <c r="D177" s="140"/>
    </row>
    <row r="178" spans="4:4" x14ac:dyDescent="0.25">
      <c r="D178" s="140"/>
    </row>
    <row r="179" spans="4:4" x14ac:dyDescent="0.25">
      <c r="D179" s="140"/>
    </row>
    <row r="180" spans="4:4" x14ac:dyDescent="0.25">
      <c r="D180" s="140"/>
    </row>
    <row r="181" spans="4:4" x14ac:dyDescent="0.25">
      <c r="D181" s="140"/>
    </row>
    <row r="182" spans="4:4" x14ac:dyDescent="0.25">
      <c r="D182" s="140"/>
    </row>
    <row r="183" spans="4:4" x14ac:dyDescent="0.25">
      <c r="D183" s="140"/>
    </row>
    <row r="184" spans="4:4" x14ac:dyDescent="0.25">
      <c r="D184" s="140"/>
    </row>
    <row r="185" spans="4:4" x14ac:dyDescent="0.25">
      <c r="D185" s="140"/>
    </row>
    <row r="186" spans="4:4" x14ac:dyDescent="0.25">
      <c r="D186" s="140"/>
    </row>
    <row r="187" spans="4:4" x14ac:dyDescent="0.25">
      <c r="D187" s="140"/>
    </row>
    <row r="188" spans="4:4" x14ac:dyDescent="0.25">
      <c r="D188" s="140"/>
    </row>
    <row r="189" spans="4:4" x14ac:dyDescent="0.25">
      <c r="D189" s="140"/>
    </row>
    <row r="190" spans="4:4" x14ac:dyDescent="0.25">
      <c r="D190" s="140"/>
    </row>
    <row r="191" spans="4:4" x14ac:dyDescent="0.25">
      <c r="D191" s="140"/>
    </row>
    <row r="192" spans="4:4" x14ac:dyDescent="0.25">
      <c r="D192" s="140"/>
    </row>
    <row r="193" spans="4:4" x14ac:dyDescent="0.25">
      <c r="D193" s="140"/>
    </row>
    <row r="194" spans="4:4" x14ac:dyDescent="0.25">
      <c r="D194" s="140"/>
    </row>
    <row r="195" spans="4:4" x14ac:dyDescent="0.25">
      <c r="D195" s="140"/>
    </row>
    <row r="196" spans="4:4" x14ac:dyDescent="0.25">
      <c r="D196" s="140"/>
    </row>
    <row r="197" spans="4:4" x14ac:dyDescent="0.25">
      <c r="D197" s="140"/>
    </row>
    <row r="198" spans="4:4" x14ac:dyDescent="0.25">
      <c r="D198" s="140"/>
    </row>
    <row r="199" spans="4:4" x14ac:dyDescent="0.25">
      <c r="D199" s="140"/>
    </row>
    <row r="200" spans="4:4" x14ac:dyDescent="0.25">
      <c r="D200" s="140"/>
    </row>
    <row r="201" spans="4:4" x14ac:dyDescent="0.25">
      <c r="D201" s="140"/>
    </row>
    <row r="202" spans="4:4" x14ac:dyDescent="0.25">
      <c r="D202" s="140"/>
    </row>
    <row r="203" spans="4:4" x14ac:dyDescent="0.25">
      <c r="D203" s="140"/>
    </row>
    <row r="204" spans="4:4" x14ac:dyDescent="0.25">
      <c r="D204" s="140"/>
    </row>
    <row r="205" spans="4:4" x14ac:dyDescent="0.25">
      <c r="D205" s="140"/>
    </row>
    <row r="206" spans="4:4" x14ac:dyDescent="0.25">
      <c r="D206" s="140"/>
    </row>
    <row r="207" spans="4:4" x14ac:dyDescent="0.25">
      <c r="D207" s="140"/>
    </row>
    <row r="208" spans="4:4" x14ac:dyDescent="0.25">
      <c r="D208" s="140"/>
    </row>
    <row r="209" spans="4:4" x14ac:dyDescent="0.25">
      <c r="D209" s="140"/>
    </row>
    <row r="210" spans="4:4" x14ac:dyDescent="0.25">
      <c r="D210" s="140"/>
    </row>
    <row r="211" spans="4:4" x14ac:dyDescent="0.25">
      <c r="D211" s="140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2"/>
  <sheetViews>
    <sheetView workbookViewId="0">
      <selection activeCell="B5" sqref="B5"/>
    </sheetView>
  </sheetViews>
  <sheetFormatPr defaultRowHeight="13.5" x14ac:dyDescent="0.25"/>
  <cols>
    <col min="1" max="1" width="1" style="95" customWidth="1"/>
    <col min="2" max="2" width="3.140625" style="95" customWidth="1"/>
    <col min="3" max="3" width="9.28515625" style="95" customWidth="1"/>
    <col min="4" max="4" width="9.7109375" style="95" customWidth="1"/>
    <col min="5" max="5" width="8.7109375" style="95" customWidth="1"/>
    <col min="6" max="6" width="9.5703125" style="95" customWidth="1"/>
    <col min="7" max="7" width="12.28515625" style="95" customWidth="1"/>
    <col min="8" max="8" width="9" style="95" customWidth="1"/>
    <col min="9" max="9" width="5.42578125" style="95" customWidth="1"/>
    <col min="10" max="10" width="8" style="95" customWidth="1"/>
    <col min="11" max="11" width="12.7109375" style="95" customWidth="1"/>
    <col min="12" max="12" width="7.42578125" style="95" customWidth="1"/>
    <col min="13" max="13" width="8" style="95" customWidth="1"/>
    <col min="14" max="14" width="6.42578125" style="95" customWidth="1"/>
    <col min="15" max="15" width="12.7109375" style="95" customWidth="1"/>
    <col min="16" max="16" width="5.42578125" style="95" customWidth="1"/>
    <col min="17" max="17" width="3.7109375" style="96" customWidth="1"/>
    <col min="18" max="18" width="4" style="96" customWidth="1"/>
    <col min="19" max="19" width="6.140625" style="95" customWidth="1"/>
    <col min="20" max="20" width="1.5703125" style="95" customWidth="1"/>
    <col min="21" max="16384" width="9.140625" style="95"/>
  </cols>
  <sheetData>
    <row r="2" spans="2:19" ht="34.5" hidden="1" customHeight="1" x14ac:dyDescent="0.25"/>
    <row r="3" spans="2:19" ht="54" customHeight="1" x14ac:dyDescent="0.25">
      <c r="B3" s="97" t="s">
        <v>107</v>
      </c>
      <c r="C3" s="98" t="s">
        <v>122</v>
      </c>
      <c r="D3" s="94" t="s">
        <v>419</v>
      </c>
      <c r="E3" s="94" t="s">
        <v>420</v>
      </c>
      <c r="F3" s="94"/>
      <c r="G3" s="94"/>
      <c r="H3" s="94" t="s">
        <v>421</v>
      </c>
      <c r="I3" s="99"/>
      <c r="J3" s="99"/>
      <c r="K3" s="94" t="s">
        <v>422</v>
      </c>
      <c r="L3" s="94"/>
      <c r="M3" s="94"/>
      <c r="N3" s="94"/>
      <c r="O3" s="94"/>
      <c r="P3" s="94"/>
      <c r="Q3" s="94"/>
      <c r="R3" s="99"/>
      <c r="S3" s="99"/>
    </row>
    <row r="4" spans="2:19" ht="44.25" customHeight="1" x14ac:dyDescent="0.25">
      <c r="B4" s="97" t="s">
        <v>108</v>
      </c>
      <c r="C4" s="98" t="s">
        <v>123</v>
      </c>
      <c r="D4" s="94" t="s">
        <v>423</v>
      </c>
      <c r="E4" s="94" t="s">
        <v>141</v>
      </c>
      <c r="F4" s="94"/>
      <c r="G4" s="94"/>
      <c r="H4" s="94" t="s">
        <v>424</v>
      </c>
      <c r="I4" s="99"/>
      <c r="J4" s="99"/>
      <c r="K4" s="94" t="s">
        <v>425</v>
      </c>
      <c r="L4" s="94" t="s">
        <v>145</v>
      </c>
      <c r="M4" s="94"/>
      <c r="N4" s="94"/>
      <c r="O4" s="94"/>
      <c r="P4" s="94"/>
      <c r="Q4" s="94"/>
      <c r="R4" s="99"/>
      <c r="S4" s="99"/>
    </row>
    <row r="5" spans="2:19" ht="44.25" customHeight="1" x14ac:dyDescent="0.25">
      <c r="B5" s="97" t="s">
        <v>109</v>
      </c>
      <c r="C5" s="98" t="s">
        <v>124</v>
      </c>
      <c r="D5" s="94" t="s">
        <v>423</v>
      </c>
      <c r="E5" s="94" t="s">
        <v>141</v>
      </c>
      <c r="F5" s="94" t="s">
        <v>142</v>
      </c>
      <c r="G5" s="94"/>
      <c r="H5" s="94"/>
      <c r="I5" s="94" t="s">
        <v>426</v>
      </c>
      <c r="J5" s="94" t="s">
        <v>427</v>
      </c>
      <c r="K5" s="94" t="s">
        <v>144</v>
      </c>
      <c r="L5" s="94"/>
      <c r="M5" s="94" t="s">
        <v>146</v>
      </c>
      <c r="N5" s="94" t="s">
        <v>147</v>
      </c>
      <c r="O5" s="94"/>
      <c r="P5" s="94"/>
      <c r="Q5" s="94"/>
      <c r="R5" s="99"/>
      <c r="S5" s="99"/>
    </row>
    <row r="6" spans="2:19" ht="44.25" customHeight="1" x14ac:dyDescent="0.25">
      <c r="B6" s="97" t="s">
        <v>110</v>
      </c>
      <c r="C6" s="98" t="s">
        <v>125</v>
      </c>
      <c r="D6" s="94" t="s">
        <v>423</v>
      </c>
      <c r="E6" s="94" t="s">
        <v>141</v>
      </c>
      <c r="F6" s="94" t="s">
        <v>142</v>
      </c>
      <c r="G6" s="94"/>
      <c r="H6" s="94"/>
      <c r="I6" s="94"/>
      <c r="J6" s="94" t="s">
        <v>427</v>
      </c>
      <c r="K6" s="94" t="s">
        <v>144</v>
      </c>
      <c r="L6" s="94"/>
      <c r="M6" s="94"/>
      <c r="N6" s="94" t="s">
        <v>147</v>
      </c>
      <c r="O6" s="94"/>
      <c r="P6" s="94"/>
      <c r="Q6" s="94"/>
      <c r="R6" s="99"/>
      <c r="S6" s="99"/>
    </row>
    <row r="7" spans="2:19" ht="44.25" customHeight="1" x14ac:dyDescent="0.25">
      <c r="B7" s="97" t="s">
        <v>111</v>
      </c>
      <c r="C7" s="98" t="s">
        <v>126</v>
      </c>
      <c r="D7" s="94" t="s">
        <v>423</v>
      </c>
      <c r="E7" s="94" t="s">
        <v>141</v>
      </c>
      <c r="F7" s="94" t="s">
        <v>142</v>
      </c>
      <c r="G7" s="94"/>
      <c r="H7" s="94"/>
      <c r="I7" s="94"/>
      <c r="J7" s="94"/>
      <c r="K7" s="94" t="s">
        <v>144</v>
      </c>
      <c r="L7" s="94" t="s">
        <v>145</v>
      </c>
      <c r="M7" s="94"/>
      <c r="N7" s="94" t="s">
        <v>147</v>
      </c>
      <c r="O7" s="94"/>
      <c r="P7" s="94"/>
      <c r="Q7" s="94"/>
      <c r="R7" s="99"/>
      <c r="S7" s="99"/>
    </row>
    <row r="8" spans="2:19" ht="44.25" customHeight="1" x14ac:dyDescent="0.25">
      <c r="B8" s="97" t="s">
        <v>112</v>
      </c>
      <c r="C8" s="98" t="s">
        <v>127</v>
      </c>
      <c r="D8" s="94" t="s">
        <v>423</v>
      </c>
      <c r="E8" s="94" t="s">
        <v>141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 t="s">
        <v>428</v>
      </c>
      <c r="Q8" s="94" t="s">
        <v>429</v>
      </c>
      <c r="R8" s="99" t="s">
        <v>430</v>
      </c>
      <c r="S8" s="94" t="s">
        <v>432</v>
      </c>
    </row>
    <row r="9" spans="2:19" ht="54" customHeight="1" x14ac:dyDescent="0.25">
      <c r="B9" s="97" t="s">
        <v>113</v>
      </c>
      <c r="C9" s="98" t="s">
        <v>128</v>
      </c>
      <c r="D9" s="94" t="s">
        <v>423</v>
      </c>
      <c r="E9" s="94" t="s">
        <v>141</v>
      </c>
      <c r="F9" s="94"/>
      <c r="G9" s="94"/>
      <c r="H9" s="94" t="s">
        <v>431</v>
      </c>
      <c r="I9" s="94"/>
      <c r="J9" s="94"/>
      <c r="K9" s="94" t="s">
        <v>144</v>
      </c>
      <c r="L9" s="94"/>
      <c r="M9" s="94"/>
      <c r="N9" s="94" t="s">
        <v>147</v>
      </c>
      <c r="O9" s="94"/>
      <c r="P9" s="94"/>
      <c r="Q9" s="94"/>
      <c r="R9" s="99"/>
      <c r="S9" s="99"/>
    </row>
    <row r="10" spans="2:19" ht="44.25" customHeight="1" x14ac:dyDescent="0.25">
      <c r="B10" s="97" t="s">
        <v>114</v>
      </c>
      <c r="C10" s="98" t="s">
        <v>129</v>
      </c>
      <c r="D10" s="94" t="s">
        <v>423</v>
      </c>
      <c r="E10" s="94" t="s">
        <v>141</v>
      </c>
      <c r="F10" s="94"/>
      <c r="G10" s="94"/>
      <c r="H10" s="94"/>
      <c r="I10" s="94"/>
      <c r="J10" s="94"/>
      <c r="K10" s="94" t="s">
        <v>144</v>
      </c>
      <c r="L10" s="94"/>
      <c r="M10" s="94"/>
      <c r="N10" s="94" t="s">
        <v>147</v>
      </c>
      <c r="O10" s="94" t="s">
        <v>148</v>
      </c>
      <c r="P10" s="94"/>
      <c r="Q10" s="94"/>
      <c r="R10" s="99"/>
      <c r="S10" s="99"/>
    </row>
    <row r="11" spans="2:19" ht="44.25" customHeight="1" x14ac:dyDescent="0.25">
      <c r="B11" s="97" t="s">
        <v>115</v>
      </c>
      <c r="C11" s="98" t="s">
        <v>130</v>
      </c>
      <c r="D11" s="94" t="s">
        <v>423</v>
      </c>
      <c r="E11" s="94" t="s">
        <v>141</v>
      </c>
      <c r="F11" s="94" t="s">
        <v>142</v>
      </c>
      <c r="G11" s="94" t="s">
        <v>143</v>
      </c>
      <c r="H11" s="94"/>
      <c r="I11" s="94"/>
      <c r="J11" s="94"/>
      <c r="K11" s="94" t="s">
        <v>144</v>
      </c>
      <c r="L11" s="94"/>
      <c r="M11" s="94"/>
      <c r="N11" s="94"/>
      <c r="O11" s="94" t="s">
        <v>148</v>
      </c>
      <c r="P11" s="94"/>
      <c r="Q11" s="94"/>
      <c r="R11" s="99"/>
      <c r="S11" s="99"/>
    </row>
    <row r="12" spans="2:19" x14ac:dyDescent="0.25"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1"/>
  <sheetViews>
    <sheetView workbookViewId="0">
      <selection activeCell="B5" sqref="B5"/>
    </sheetView>
  </sheetViews>
  <sheetFormatPr defaultRowHeight="13.5" x14ac:dyDescent="0.25"/>
  <cols>
    <col min="1" max="1" width="1" style="95" customWidth="1"/>
    <col min="2" max="2" width="2.28515625" style="95" customWidth="1"/>
    <col min="3" max="3" width="8.85546875" style="95" customWidth="1"/>
    <col min="4" max="4" width="9.7109375" style="95" customWidth="1"/>
    <col min="5" max="5" width="8.7109375" style="95" customWidth="1"/>
    <col min="6" max="6" width="7.42578125" style="95" customWidth="1"/>
    <col min="7" max="7" width="6.42578125" style="95" customWidth="1"/>
    <col min="8" max="8" width="9" style="95" customWidth="1"/>
    <col min="9" max="9" width="5.42578125" style="95" customWidth="1"/>
    <col min="10" max="10" width="8" style="95" customWidth="1"/>
    <col min="11" max="11" width="12.7109375" style="95" customWidth="1"/>
    <col min="12" max="12" width="7.42578125" style="95" customWidth="1"/>
    <col min="13" max="13" width="8" style="95" customWidth="1"/>
    <col min="14" max="14" width="6.42578125" style="95" customWidth="1"/>
    <col min="15" max="15" width="12.7109375" style="95" customWidth="1"/>
    <col min="16" max="16" width="5.42578125" style="95" customWidth="1"/>
    <col min="17" max="17" width="3.7109375" style="96" customWidth="1"/>
    <col min="18" max="18" width="4" style="96" customWidth="1"/>
    <col min="19" max="19" width="6.140625" style="95" customWidth="1"/>
    <col min="20" max="20" width="1.5703125" style="95" customWidth="1"/>
    <col min="21" max="16384" width="9.140625" style="95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102" t="s">
        <v>107</v>
      </c>
      <c r="C3" s="103" t="s">
        <v>122</v>
      </c>
      <c r="D3" s="94" t="s">
        <v>419</v>
      </c>
      <c r="E3" s="94" t="s">
        <v>420</v>
      </c>
      <c r="F3" s="94"/>
      <c r="G3" s="94"/>
      <c r="H3" s="94" t="s">
        <v>421</v>
      </c>
      <c r="I3" s="99"/>
      <c r="J3" s="99"/>
      <c r="K3" s="94" t="s">
        <v>422</v>
      </c>
      <c r="L3" s="94"/>
      <c r="M3" s="94"/>
      <c r="N3" s="94"/>
      <c r="O3" s="94"/>
      <c r="P3" s="94"/>
      <c r="Q3" s="94"/>
      <c r="R3" s="99"/>
      <c r="S3" s="99"/>
    </row>
    <row r="4" spans="2:19" ht="21" customHeight="1" x14ac:dyDescent="0.25">
      <c r="B4" s="104"/>
      <c r="C4" s="105"/>
      <c r="D4" s="94">
        <v>111</v>
      </c>
      <c r="E4" s="94">
        <v>311</v>
      </c>
      <c r="F4" s="94"/>
      <c r="G4" s="94"/>
      <c r="H4" s="94">
        <v>112</v>
      </c>
      <c r="I4" s="99"/>
      <c r="J4" s="99"/>
      <c r="K4" s="94">
        <v>531</v>
      </c>
      <c r="L4" s="94"/>
      <c r="M4" s="94"/>
      <c r="N4" s="94"/>
      <c r="O4" s="94"/>
      <c r="P4" s="94"/>
      <c r="Q4" s="94"/>
      <c r="R4" s="99"/>
      <c r="S4" s="99"/>
    </row>
    <row r="5" spans="2:19" ht="44.25" customHeight="1" x14ac:dyDescent="0.25">
      <c r="B5" s="102" t="s">
        <v>108</v>
      </c>
      <c r="C5" s="103" t="s">
        <v>123</v>
      </c>
      <c r="D5" s="94" t="s">
        <v>423</v>
      </c>
      <c r="E5" s="94" t="s">
        <v>141</v>
      </c>
      <c r="F5" s="94"/>
      <c r="G5" s="94"/>
      <c r="H5" s="94" t="s">
        <v>424</v>
      </c>
      <c r="I5" s="99"/>
      <c r="J5" s="99"/>
      <c r="K5" s="94" t="s">
        <v>425</v>
      </c>
      <c r="L5" s="94" t="s">
        <v>569</v>
      </c>
      <c r="M5" s="94"/>
      <c r="N5" s="94"/>
      <c r="O5" s="94"/>
      <c r="P5" s="94"/>
      <c r="Q5" s="94"/>
      <c r="R5" s="99"/>
      <c r="S5" s="99"/>
    </row>
    <row r="6" spans="2:19" ht="21" customHeight="1" x14ac:dyDescent="0.25">
      <c r="B6" s="104"/>
      <c r="C6" s="105"/>
      <c r="D6" s="94">
        <v>111</v>
      </c>
      <c r="E6" s="94">
        <v>311</v>
      </c>
      <c r="F6" s="94"/>
      <c r="G6" s="94"/>
      <c r="H6" s="94">
        <v>112</v>
      </c>
      <c r="I6" s="99"/>
      <c r="J6" s="99"/>
      <c r="K6" s="94">
        <v>531</v>
      </c>
      <c r="L6" s="94">
        <v>551</v>
      </c>
      <c r="M6" s="94"/>
      <c r="N6" s="94"/>
      <c r="O6" s="94"/>
      <c r="P6" s="94"/>
      <c r="Q6" s="94"/>
      <c r="R6" s="99"/>
      <c r="S6" s="99"/>
    </row>
    <row r="7" spans="2:19" ht="44.25" customHeight="1" x14ac:dyDescent="0.25">
      <c r="B7" s="102" t="s">
        <v>109</v>
      </c>
      <c r="C7" s="103" t="s">
        <v>124</v>
      </c>
      <c r="D7" s="94" t="s">
        <v>423</v>
      </c>
      <c r="E7" s="94" t="s">
        <v>141</v>
      </c>
      <c r="F7" s="94" t="s">
        <v>433</v>
      </c>
      <c r="G7" s="94"/>
      <c r="H7" s="94"/>
      <c r="I7" s="94" t="s">
        <v>426</v>
      </c>
      <c r="J7" s="94" t="s">
        <v>427</v>
      </c>
      <c r="K7" s="94" t="s">
        <v>144</v>
      </c>
      <c r="L7" s="94"/>
      <c r="M7" s="94" t="s">
        <v>146</v>
      </c>
      <c r="N7" s="94" t="s">
        <v>147</v>
      </c>
      <c r="O7" s="94"/>
      <c r="P7" s="94"/>
      <c r="Q7" s="94"/>
      <c r="R7" s="99"/>
      <c r="S7" s="99"/>
    </row>
    <row r="8" spans="2:19" ht="21" customHeight="1" x14ac:dyDescent="0.25">
      <c r="B8" s="104"/>
      <c r="C8" s="105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9"/>
      <c r="S8" s="99"/>
    </row>
    <row r="9" spans="2:19" ht="44.25" customHeight="1" x14ac:dyDescent="0.25">
      <c r="B9" s="102" t="s">
        <v>110</v>
      </c>
      <c r="C9" s="103" t="s">
        <v>125</v>
      </c>
      <c r="D9" s="94" t="s">
        <v>423</v>
      </c>
      <c r="E9" s="94" t="s">
        <v>141</v>
      </c>
      <c r="F9" s="94" t="s">
        <v>433</v>
      </c>
      <c r="G9" s="94"/>
      <c r="H9" s="94"/>
      <c r="I9" s="94"/>
      <c r="J9" s="94" t="s">
        <v>427</v>
      </c>
      <c r="K9" s="94" t="s">
        <v>144</v>
      </c>
      <c r="L9" s="94"/>
      <c r="M9" s="94"/>
      <c r="N9" s="94" t="s">
        <v>147</v>
      </c>
      <c r="O9" s="94"/>
      <c r="P9" s="94"/>
      <c r="Q9" s="94"/>
      <c r="R9" s="99"/>
      <c r="S9" s="99"/>
    </row>
    <row r="10" spans="2:19" ht="21" customHeight="1" x14ac:dyDescent="0.25">
      <c r="B10" s="104"/>
      <c r="C10" s="105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9"/>
      <c r="S10" s="99"/>
    </row>
    <row r="11" spans="2:19" ht="44.25" customHeight="1" x14ac:dyDescent="0.25">
      <c r="B11" s="102" t="s">
        <v>111</v>
      </c>
      <c r="C11" s="103" t="s">
        <v>126</v>
      </c>
      <c r="D11" s="94" t="s">
        <v>423</v>
      </c>
      <c r="E11" s="94" t="s">
        <v>141</v>
      </c>
      <c r="F11" s="94" t="s">
        <v>433</v>
      </c>
      <c r="G11" s="94"/>
      <c r="H11" s="94"/>
      <c r="I11" s="94"/>
      <c r="J11" s="94"/>
      <c r="K11" s="94" t="s">
        <v>144</v>
      </c>
      <c r="L11" s="94" t="s">
        <v>145</v>
      </c>
      <c r="M11" s="94"/>
      <c r="N11" s="94" t="s">
        <v>147</v>
      </c>
      <c r="O11" s="94"/>
      <c r="P11" s="94"/>
      <c r="Q11" s="94"/>
      <c r="R11" s="99"/>
      <c r="S11" s="99"/>
    </row>
    <row r="12" spans="2:19" ht="21" customHeight="1" x14ac:dyDescent="0.25">
      <c r="B12" s="104"/>
      <c r="C12" s="105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9"/>
      <c r="S12" s="99"/>
    </row>
    <row r="13" spans="2:19" ht="44.25" customHeight="1" x14ac:dyDescent="0.25">
      <c r="B13" s="102" t="s">
        <v>112</v>
      </c>
      <c r="C13" s="103" t="s">
        <v>127</v>
      </c>
      <c r="D13" s="94" t="s">
        <v>423</v>
      </c>
      <c r="E13" s="94" t="s">
        <v>141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 t="s">
        <v>428</v>
      </c>
      <c r="Q13" s="94" t="s">
        <v>429</v>
      </c>
      <c r="R13" s="99" t="s">
        <v>430</v>
      </c>
      <c r="S13" s="94" t="s">
        <v>432</v>
      </c>
    </row>
    <row r="14" spans="2:19" ht="21" customHeight="1" x14ac:dyDescent="0.25">
      <c r="B14" s="104"/>
      <c r="C14" s="105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9"/>
      <c r="S14" s="94"/>
    </row>
    <row r="15" spans="2:19" ht="54" customHeight="1" x14ac:dyDescent="0.25">
      <c r="B15" s="102" t="s">
        <v>113</v>
      </c>
      <c r="C15" s="103" t="s">
        <v>128</v>
      </c>
      <c r="D15" s="94" t="s">
        <v>423</v>
      </c>
      <c r="E15" s="94" t="s">
        <v>141</v>
      </c>
      <c r="F15" s="94"/>
      <c r="G15" s="94"/>
      <c r="H15" s="94" t="s">
        <v>431</v>
      </c>
      <c r="I15" s="94"/>
      <c r="J15" s="94"/>
      <c r="K15" s="94" t="s">
        <v>144</v>
      </c>
      <c r="L15" s="94"/>
      <c r="M15" s="94"/>
      <c r="N15" s="94" t="s">
        <v>147</v>
      </c>
      <c r="O15" s="94"/>
      <c r="P15" s="94"/>
      <c r="Q15" s="94"/>
      <c r="R15" s="99"/>
      <c r="S15" s="99"/>
    </row>
    <row r="16" spans="2:19" ht="21" customHeight="1" x14ac:dyDescent="0.25">
      <c r="B16" s="104"/>
      <c r="C16" s="105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9"/>
      <c r="S16" s="99"/>
    </row>
    <row r="17" spans="2:19" ht="44.25" customHeight="1" x14ac:dyDescent="0.25">
      <c r="B17" s="102" t="s">
        <v>114</v>
      </c>
      <c r="C17" s="103" t="s">
        <v>129</v>
      </c>
      <c r="D17" s="94" t="s">
        <v>423</v>
      </c>
      <c r="E17" s="94" t="s">
        <v>141</v>
      </c>
      <c r="F17" s="94"/>
      <c r="G17" s="94"/>
      <c r="H17" s="94"/>
      <c r="I17" s="94"/>
      <c r="J17" s="94"/>
      <c r="K17" s="94" t="s">
        <v>144</v>
      </c>
      <c r="L17" s="94"/>
      <c r="M17" s="94"/>
      <c r="N17" s="94" t="s">
        <v>147</v>
      </c>
      <c r="O17" s="94" t="s">
        <v>148</v>
      </c>
      <c r="P17" s="94"/>
      <c r="Q17" s="94"/>
      <c r="R17" s="99"/>
      <c r="S17" s="99"/>
    </row>
    <row r="18" spans="2:19" ht="21" customHeight="1" x14ac:dyDescent="0.25">
      <c r="B18" s="104"/>
      <c r="C18" s="105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9"/>
      <c r="S18" s="99"/>
    </row>
    <row r="19" spans="2:19" ht="44.25" customHeight="1" x14ac:dyDescent="0.25">
      <c r="B19" s="102" t="s">
        <v>115</v>
      </c>
      <c r="C19" s="103" t="s">
        <v>130</v>
      </c>
      <c r="D19" s="94" t="s">
        <v>423</v>
      </c>
      <c r="E19" s="94" t="s">
        <v>141</v>
      </c>
      <c r="F19" s="94" t="s">
        <v>433</v>
      </c>
      <c r="G19" s="94" t="s">
        <v>434</v>
      </c>
      <c r="H19" s="94"/>
      <c r="I19" s="94"/>
      <c r="J19" s="94"/>
      <c r="K19" s="94" t="s">
        <v>144</v>
      </c>
      <c r="L19" s="94"/>
      <c r="M19" s="94"/>
      <c r="N19" s="94"/>
      <c r="O19" s="94" t="s">
        <v>148</v>
      </c>
      <c r="P19" s="94"/>
      <c r="Q19" s="94"/>
      <c r="R19" s="99"/>
      <c r="S19" s="99"/>
    </row>
    <row r="20" spans="2:19" ht="21" customHeight="1" x14ac:dyDescent="0.25">
      <c r="B20" s="104"/>
      <c r="C20" s="105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9"/>
      <c r="S20" s="99"/>
    </row>
    <row r="21" spans="2:19" x14ac:dyDescent="0.25"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"/>
  <sheetViews>
    <sheetView workbookViewId="0">
      <selection activeCell="B5" sqref="B5"/>
    </sheetView>
  </sheetViews>
  <sheetFormatPr defaultRowHeight="12.75" x14ac:dyDescent="0.25"/>
  <cols>
    <col min="1" max="1" width="2.140625" style="123" customWidth="1"/>
    <col min="2" max="2" width="4.140625" style="123" customWidth="1"/>
    <col min="3" max="3" width="8.42578125" style="148" customWidth="1"/>
    <col min="4" max="4" width="7.28515625" style="123" customWidth="1"/>
    <col min="5" max="5" width="53.42578125" style="123" customWidth="1"/>
    <col min="6" max="6" width="0.85546875" style="132" customWidth="1"/>
    <col min="7" max="7" width="7.140625" style="123" customWidth="1"/>
    <col min="8" max="8" width="56.85546875" style="123" customWidth="1"/>
    <col min="9" max="9" width="0.85546875" style="123" customWidth="1"/>
    <col min="10" max="16384" width="9.140625" style="123"/>
  </cols>
  <sheetData>
    <row r="1" spans="1:10" ht="8.25" customHeight="1" x14ac:dyDescent="0.25">
      <c r="B1" s="107"/>
      <c r="C1" s="120"/>
    </row>
    <row r="2" spans="1:10" s="133" customFormat="1" ht="16.5" x14ac:dyDescent="0.25">
      <c r="B2" s="133" t="s">
        <v>501</v>
      </c>
      <c r="C2" s="142"/>
      <c r="E2" s="134"/>
      <c r="F2" s="134"/>
      <c r="H2" s="134"/>
    </row>
    <row r="3" spans="1:10" s="136" customFormat="1" ht="16.5" x14ac:dyDescent="0.25">
      <c r="B3" s="121" t="s">
        <v>476</v>
      </c>
      <c r="C3" s="143"/>
      <c r="D3" s="121"/>
      <c r="E3" s="121"/>
      <c r="F3" s="121"/>
      <c r="G3" s="121"/>
      <c r="H3" s="121"/>
    </row>
    <row r="4" spans="1:10" ht="10.5" customHeight="1" x14ac:dyDescent="0.25">
      <c r="B4" s="122"/>
      <c r="C4" s="144"/>
      <c r="D4" s="122"/>
      <c r="G4" s="122"/>
    </row>
    <row r="5" spans="1:10" s="136" customFormat="1" ht="16.5" x14ac:dyDescent="0.25">
      <c r="B5" s="121"/>
      <c r="C5" s="143"/>
      <c r="D5" s="176" t="s">
        <v>490</v>
      </c>
      <c r="E5" s="176"/>
      <c r="F5" s="133"/>
      <c r="G5" s="176" t="s">
        <v>491</v>
      </c>
      <c r="H5" s="176"/>
      <c r="I5" s="121"/>
      <c r="J5" s="121"/>
    </row>
    <row r="6" spans="1:10" ht="23.25" customHeight="1" x14ac:dyDescent="0.25">
      <c r="B6" s="124" t="s">
        <v>477</v>
      </c>
      <c r="C6" s="151"/>
      <c r="D6" s="151" t="s">
        <v>478</v>
      </c>
      <c r="E6" s="152" t="s">
        <v>479</v>
      </c>
      <c r="G6" s="151" t="s">
        <v>478</v>
      </c>
      <c r="H6" s="152" t="s">
        <v>479</v>
      </c>
    </row>
    <row r="7" spans="1:10" ht="15.75" x14ac:dyDescent="0.25">
      <c r="A7" s="138"/>
      <c r="B7" s="126">
        <v>1</v>
      </c>
      <c r="C7" s="167" t="s">
        <v>480</v>
      </c>
      <c r="D7" s="162"/>
      <c r="E7" s="163"/>
      <c r="F7" s="164"/>
      <c r="G7" s="162"/>
      <c r="H7" s="165"/>
    </row>
    <row r="8" spans="1:10" ht="15.75" x14ac:dyDescent="0.25">
      <c r="A8" s="138"/>
      <c r="B8" s="171"/>
      <c r="C8" s="168"/>
      <c r="D8" s="149" t="s">
        <v>149</v>
      </c>
      <c r="E8" s="159" t="s">
        <v>480</v>
      </c>
      <c r="G8" s="149" t="s">
        <v>492</v>
      </c>
      <c r="H8" s="159" t="s">
        <v>514</v>
      </c>
    </row>
    <row r="9" spans="1:10" ht="31.5" x14ac:dyDescent="0.25">
      <c r="A9" s="138"/>
      <c r="B9" s="172"/>
      <c r="C9" s="168"/>
      <c r="D9" s="153" t="s">
        <v>150</v>
      </c>
      <c r="E9" s="154" t="s">
        <v>481</v>
      </c>
      <c r="G9" s="155" t="s">
        <v>493</v>
      </c>
      <c r="H9" s="156" t="s">
        <v>494</v>
      </c>
    </row>
    <row r="10" spans="1:10" ht="15.75" x14ac:dyDescent="0.25">
      <c r="A10" s="138"/>
      <c r="B10" s="126">
        <v>3</v>
      </c>
      <c r="C10" s="167" t="s">
        <v>482</v>
      </c>
      <c r="D10" s="162"/>
      <c r="E10" s="163"/>
      <c r="F10" s="164"/>
      <c r="G10" s="162"/>
      <c r="H10" s="165"/>
    </row>
    <row r="11" spans="1:10" ht="15.75" x14ac:dyDescent="0.25">
      <c r="A11" s="138"/>
      <c r="B11" s="173"/>
      <c r="C11" s="168"/>
      <c r="D11" s="145"/>
      <c r="E11" s="160"/>
      <c r="G11" s="145" t="s">
        <v>495</v>
      </c>
      <c r="H11" s="159" t="s">
        <v>496</v>
      </c>
    </row>
    <row r="12" spans="1:10" ht="15.75" x14ac:dyDescent="0.25">
      <c r="A12" s="138"/>
      <c r="B12" s="126">
        <v>4</v>
      </c>
      <c r="C12" s="167" t="s">
        <v>435</v>
      </c>
      <c r="D12" s="162"/>
      <c r="E12" s="163"/>
      <c r="F12" s="164"/>
      <c r="G12" s="177"/>
      <c r="H12" s="166"/>
    </row>
    <row r="13" spans="1:10" ht="15.75" x14ac:dyDescent="0.25">
      <c r="A13" s="138"/>
      <c r="B13" s="171"/>
      <c r="C13" s="168"/>
      <c r="D13" s="149" t="s">
        <v>469</v>
      </c>
      <c r="E13" s="161" t="s">
        <v>435</v>
      </c>
      <c r="G13" s="149"/>
      <c r="H13" s="150" t="s">
        <v>497</v>
      </c>
    </row>
    <row r="14" spans="1:10" ht="15.75" x14ac:dyDescent="0.25">
      <c r="A14" s="138"/>
      <c r="B14" s="172"/>
      <c r="C14" s="168"/>
      <c r="D14" s="153" t="s">
        <v>212</v>
      </c>
      <c r="E14" s="157" t="s">
        <v>436</v>
      </c>
      <c r="G14" s="155"/>
      <c r="H14" s="158"/>
    </row>
    <row r="15" spans="1:10" ht="15.75" x14ac:dyDescent="0.25">
      <c r="A15" s="138"/>
      <c r="B15" s="126">
        <v>5</v>
      </c>
      <c r="C15" s="167" t="s">
        <v>483</v>
      </c>
      <c r="D15" s="162"/>
      <c r="E15" s="163"/>
      <c r="F15" s="164"/>
      <c r="G15" s="162"/>
      <c r="H15" s="165"/>
    </row>
    <row r="16" spans="1:10" ht="31.5" x14ac:dyDescent="0.25">
      <c r="A16" s="138"/>
      <c r="B16" s="174"/>
      <c r="C16" s="169"/>
      <c r="D16" s="149" t="s">
        <v>356</v>
      </c>
      <c r="E16" s="161" t="s">
        <v>437</v>
      </c>
      <c r="G16" s="149"/>
      <c r="H16" s="161"/>
    </row>
    <row r="17" spans="1:8" ht="15.75" x14ac:dyDescent="0.25">
      <c r="A17" s="138"/>
      <c r="B17" s="175"/>
      <c r="C17" s="168"/>
      <c r="D17" s="128"/>
      <c r="E17" s="130"/>
      <c r="G17" s="128" t="s">
        <v>498</v>
      </c>
      <c r="H17" s="130" t="s">
        <v>499</v>
      </c>
    </row>
    <row r="18" spans="1:8" ht="15.75" x14ac:dyDescent="0.25">
      <c r="A18" s="138"/>
      <c r="B18" s="175"/>
      <c r="C18" s="168"/>
      <c r="D18" s="128" t="s">
        <v>471</v>
      </c>
      <c r="E18" s="130" t="s">
        <v>512</v>
      </c>
      <c r="G18" s="128" t="s">
        <v>500</v>
      </c>
      <c r="H18" s="130" t="s">
        <v>512</v>
      </c>
    </row>
    <row r="19" spans="1:8" ht="31.5" x14ac:dyDescent="0.25">
      <c r="A19" s="138"/>
      <c r="B19" s="175"/>
      <c r="C19" s="168"/>
      <c r="D19" s="128" t="s">
        <v>190</v>
      </c>
      <c r="E19" s="280" t="s">
        <v>565</v>
      </c>
      <c r="G19" s="128" t="s">
        <v>502</v>
      </c>
      <c r="H19" s="280" t="s">
        <v>565</v>
      </c>
    </row>
    <row r="20" spans="1:8" ht="15.75" x14ac:dyDescent="0.25">
      <c r="A20" s="138"/>
      <c r="B20" s="175"/>
      <c r="C20" s="168"/>
      <c r="D20" s="128" t="s">
        <v>170</v>
      </c>
      <c r="E20" s="130" t="s">
        <v>440</v>
      </c>
      <c r="G20" s="128" t="s">
        <v>503</v>
      </c>
      <c r="H20" s="130" t="s">
        <v>440</v>
      </c>
    </row>
    <row r="21" spans="1:8" ht="15.75" x14ac:dyDescent="0.25">
      <c r="A21" s="138"/>
      <c r="B21" s="172"/>
      <c r="C21" s="168"/>
      <c r="D21" s="155" t="s">
        <v>472</v>
      </c>
      <c r="E21" s="281" t="s">
        <v>566</v>
      </c>
      <c r="G21" s="155" t="s">
        <v>504</v>
      </c>
      <c r="H21" s="281" t="s">
        <v>566</v>
      </c>
    </row>
    <row r="22" spans="1:8" ht="15.75" x14ac:dyDescent="0.25">
      <c r="A22" s="138"/>
      <c r="B22" s="126">
        <v>6</v>
      </c>
      <c r="C22" s="167" t="s">
        <v>485</v>
      </c>
      <c r="D22" s="162"/>
      <c r="E22" s="163"/>
      <c r="F22" s="164"/>
      <c r="G22" s="162"/>
      <c r="H22" s="165"/>
    </row>
    <row r="23" spans="1:8" ht="15.75" x14ac:dyDescent="0.25">
      <c r="A23" s="138"/>
      <c r="B23" s="171"/>
      <c r="C23" s="168"/>
      <c r="D23" s="149" t="s">
        <v>473</v>
      </c>
      <c r="E23" s="159" t="s">
        <v>485</v>
      </c>
      <c r="G23" s="149" t="s">
        <v>505</v>
      </c>
      <c r="H23" s="159" t="s">
        <v>485</v>
      </c>
    </row>
    <row r="24" spans="1:8" ht="15.75" x14ac:dyDescent="0.25">
      <c r="A24" s="138"/>
      <c r="B24" s="172"/>
      <c r="C24" s="168"/>
      <c r="D24" s="153" t="s">
        <v>383</v>
      </c>
      <c r="E24" s="154" t="s">
        <v>443</v>
      </c>
      <c r="G24" s="155"/>
      <c r="H24" s="156"/>
    </row>
    <row r="25" spans="1:8" ht="15.75" x14ac:dyDescent="0.25">
      <c r="A25" s="138"/>
      <c r="B25" s="126">
        <v>7</v>
      </c>
      <c r="C25" s="167" t="s">
        <v>486</v>
      </c>
      <c r="D25" s="162"/>
      <c r="E25" s="163"/>
      <c r="F25" s="164"/>
      <c r="G25" s="162"/>
      <c r="H25" s="165"/>
    </row>
    <row r="26" spans="1:8" ht="31.5" x14ac:dyDescent="0.25">
      <c r="A26" s="138"/>
      <c r="B26" s="173"/>
      <c r="C26" s="168"/>
      <c r="D26" s="145" t="s">
        <v>253</v>
      </c>
      <c r="E26" s="160" t="s">
        <v>486</v>
      </c>
      <c r="G26" s="145" t="s">
        <v>298</v>
      </c>
      <c r="H26" s="160" t="s">
        <v>486</v>
      </c>
    </row>
    <row r="27" spans="1:8" ht="15.75" x14ac:dyDescent="0.25">
      <c r="A27" s="138"/>
      <c r="B27" s="126">
        <v>8</v>
      </c>
      <c r="C27" s="167" t="s">
        <v>510</v>
      </c>
      <c r="D27" s="162"/>
      <c r="E27" s="163"/>
      <c r="F27" s="164"/>
      <c r="G27" s="162"/>
      <c r="H27" s="165"/>
    </row>
    <row r="28" spans="1:8" ht="15.75" x14ac:dyDescent="0.25">
      <c r="A28" s="138"/>
      <c r="B28" s="171"/>
      <c r="C28" s="168"/>
      <c r="D28" s="149" t="s">
        <v>474</v>
      </c>
      <c r="E28" s="161" t="s">
        <v>444</v>
      </c>
      <c r="G28" s="149" t="s">
        <v>506</v>
      </c>
      <c r="H28" s="161" t="s">
        <v>444</v>
      </c>
    </row>
    <row r="29" spans="1:8" ht="15.75" x14ac:dyDescent="0.25">
      <c r="A29" s="138"/>
      <c r="B29" s="175"/>
      <c r="C29" s="168"/>
      <c r="D29" s="128" t="s">
        <v>336</v>
      </c>
      <c r="E29" s="130" t="s">
        <v>507</v>
      </c>
      <c r="G29" s="128" t="s">
        <v>508</v>
      </c>
      <c r="H29" s="130" t="s">
        <v>507</v>
      </c>
    </row>
    <row r="30" spans="1:8" ht="15.75" x14ac:dyDescent="0.25">
      <c r="A30" s="138"/>
      <c r="B30" s="172"/>
      <c r="C30" s="170"/>
      <c r="D30" s="128" t="s">
        <v>337</v>
      </c>
      <c r="E30" s="130" t="s">
        <v>509</v>
      </c>
      <c r="G30" s="128"/>
      <c r="H30" s="130" t="s">
        <v>511</v>
      </c>
    </row>
    <row r="31" spans="1:8" ht="15.75" x14ac:dyDescent="0.25">
      <c r="B31" s="139"/>
      <c r="C31" s="146"/>
      <c r="D31" s="139">
        <v>12</v>
      </c>
      <c r="E31" s="140"/>
      <c r="G31" s="139">
        <v>12</v>
      </c>
      <c r="H31" s="140"/>
    </row>
    <row r="32" spans="1:8" x14ac:dyDescent="0.25">
      <c r="B32" s="141"/>
      <c r="C32" s="147"/>
      <c r="D32" s="141"/>
      <c r="E32" s="140"/>
      <c r="G32" s="141"/>
      <c r="H32" s="140"/>
    </row>
    <row r="33" spans="2:8" x14ac:dyDescent="0.25">
      <c r="B33" s="141"/>
      <c r="C33" s="147"/>
      <c r="D33" s="141"/>
      <c r="E33" s="140"/>
      <c r="G33" s="141"/>
      <c r="H33" s="140"/>
    </row>
    <row r="34" spans="2:8" x14ac:dyDescent="0.25">
      <c r="B34" s="141"/>
      <c r="C34" s="147"/>
      <c r="D34" s="141"/>
      <c r="E34" s="140"/>
      <c r="G34" s="141"/>
      <c r="H34" s="140"/>
    </row>
    <row r="35" spans="2:8" x14ac:dyDescent="0.25">
      <c r="B35" s="141"/>
      <c r="C35" s="147"/>
      <c r="D35" s="141"/>
      <c r="E35" s="140"/>
      <c r="G35" s="141"/>
      <c r="H35" s="140"/>
    </row>
    <row r="36" spans="2:8" x14ac:dyDescent="0.25">
      <c r="B36" s="141"/>
      <c r="C36" s="147"/>
      <c r="D36" s="141"/>
      <c r="E36" s="140"/>
      <c r="G36" s="141"/>
      <c r="H36" s="140"/>
    </row>
    <row r="37" spans="2:8" x14ac:dyDescent="0.25">
      <c r="B37" s="141"/>
      <c r="C37" s="147"/>
      <c r="D37" s="141"/>
      <c r="E37" s="140"/>
      <c r="G37" s="141"/>
      <c r="H37" s="140"/>
    </row>
    <row r="38" spans="2:8" x14ac:dyDescent="0.25">
      <c r="B38" s="141"/>
      <c r="C38" s="147"/>
      <c r="D38" s="141"/>
      <c r="E38" s="140"/>
      <c r="G38" s="141"/>
      <c r="H38" s="140"/>
    </row>
    <row r="39" spans="2:8" x14ac:dyDescent="0.25">
      <c r="B39" s="141"/>
      <c r="C39" s="147"/>
      <c r="D39" s="141"/>
      <c r="E39" s="140"/>
      <c r="G39" s="141"/>
      <c r="H39" s="140"/>
    </row>
    <row r="40" spans="2:8" x14ac:dyDescent="0.25">
      <c r="B40" s="141"/>
      <c r="C40" s="147"/>
      <c r="D40" s="141"/>
      <c r="E40" s="140"/>
      <c r="G40" s="141"/>
      <c r="H40" s="140"/>
    </row>
    <row r="41" spans="2:8" x14ac:dyDescent="0.25">
      <c r="B41" s="141"/>
      <c r="C41" s="147"/>
      <c r="D41" s="141"/>
      <c r="E41" s="140"/>
      <c r="G41" s="141"/>
      <c r="H41" s="140"/>
    </row>
    <row r="42" spans="2:8" x14ac:dyDescent="0.25">
      <c r="B42" s="141"/>
      <c r="C42" s="147"/>
      <c r="D42" s="141"/>
      <c r="E42" s="140"/>
      <c r="G42" s="141"/>
      <c r="H42" s="140"/>
    </row>
    <row r="43" spans="2:8" x14ac:dyDescent="0.25">
      <c r="B43" s="141"/>
      <c r="C43" s="147"/>
      <c r="D43" s="141"/>
      <c r="E43" s="140"/>
      <c r="G43" s="141"/>
      <c r="H43" s="140"/>
    </row>
    <row r="44" spans="2:8" x14ac:dyDescent="0.25">
      <c r="B44" s="141"/>
      <c r="C44" s="147"/>
      <c r="D44" s="141"/>
      <c r="E44" s="140"/>
      <c r="G44" s="141"/>
      <c r="H44" s="140"/>
    </row>
    <row r="45" spans="2:8" x14ac:dyDescent="0.25">
      <c r="B45" s="141"/>
      <c r="C45" s="147"/>
      <c r="D45" s="141"/>
      <c r="E45" s="140"/>
      <c r="G45" s="141"/>
      <c r="H45" s="140"/>
    </row>
    <row r="46" spans="2:8" x14ac:dyDescent="0.25">
      <c r="B46" s="141"/>
      <c r="C46" s="147"/>
      <c r="D46" s="141"/>
      <c r="E46" s="140"/>
      <c r="G46" s="141"/>
      <c r="H46" s="140"/>
    </row>
    <row r="47" spans="2:8" x14ac:dyDescent="0.25">
      <c r="B47" s="141"/>
      <c r="C47" s="147"/>
      <c r="D47" s="141"/>
      <c r="E47" s="140"/>
      <c r="G47" s="141"/>
      <c r="H47" s="140"/>
    </row>
    <row r="48" spans="2:8" x14ac:dyDescent="0.25">
      <c r="B48" s="141"/>
      <c r="C48" s="147"/>
      <c r="D48" s="141"/>
      <c r="E48" s="140"/>
      <c r="G48" s="141"/>
      <c r="H48" s="140"/>
    </row>
    <row r="49" spans="2:8" x14ac:dyDescent="0.25">
      <c r="B49" s="141"/>
      <c r="C49" s="147"/>
      <c r="D49" s="141"/>
      <c r="E49" s="140"/>
      <c r="G49" s="141"/>
      <c r="H49" s="140"/>
    </row>
    <row r="50" spans="2:8" x14ac:dyDescent="0.25">
      <c r="B50" s="141"/>
      <c r="C50" s="147"/>
      <c r="D50" s="141"/>
      <c r="E50" s="140"/>
      <c r="G50" s="141"/>
      <c r="H50" s="140"/>
    </row>
    <row r="51" spans="2:8" x14ac:dyDescent="0.25">
      <c r="B51" s="141"/>
      <c r="C51" s="147"/>
      <c r="D51" s="141"/>
      <c r="E51" s="140"/>
      <c r="G51" s="141"/>
      <c r="H51" s="140"/>
    </row>
    <row r="52" spans="2:8" x14ac:dyDescent="0.25">
      <c r="B52" s="141"/>
      <c r="C52" s="147"/>
      <c r="D52" s="141"/>
      <c r="E52" s="140"/>
      <c r="G52" s="141"/>
      <c r="H52" s="140"/>
    </row>
    <row r="53" spans="2:8" x14ac:dyDescent="0.25">
      <c r="B53" s="141"/>
      <c r="C53" s="147"/>
      <c r="D53" s="141"/>
      <c r="E53" s="140"/>
      <c r="G53" s="141"/>
      <c r="H53" s="140"/>
    </row>
    <row r="54" spans="2:8" x14ac:dyDescent="0.25">
      <c r="B54" s="141"/>
      <c r="C54" s="147"/>
      <c r="D54" s="141"/>
      <c r="E54" s="140"/>
      <c r="G54" s="141"/>
      <c r="H54" s="140"/>
    </row>
    <row r="55" spans="2:8" x14ac:dyDescent="0.25">
      <c r="B55" s="141"/>
      <c r="C55" s="147"/>
      <c r="D55" s="141"/>
      <c r="E55" s="140"/>
      <c r="G55" s="141"/>
      <c r="H55" s="140"/>
    </row>
    <row r="56" spans="2:8" x14ac:dyDescent="0.25">
      <c r="B56" s="141"/>
      <c r="C56" s="147"/>
      <c r="D56" s="141"/>
      <c r="E56" s="140"/>
      <c r="G56" s="141"/>
      <c r="H56" s="140"/>
    </row>
    <row r="57" spans="2:8" x14ac:dyDescent="0.25">
      <c r="E57" s="140"/>
      <c r="H57" s="140"/>
    </row>
    <row r="58" spans="2:8" x14ac:dyDescent="0.25">
      <c r="E58" s="140"/>
      <c r="H58" s="140"/>
    </row>
    <row r="59" spans="2:8" x14ac:dyDescent="0.25">
      <c r="E59" s="140"/>
      <c r="H59" s="140"/>
    </row>
    <row r="60" spans="2:8" x14ac:dyDescent="0.25">
      <c r="E60" s="140"/>
      <c r="H60" s="140"/>
    </row>
    <row r="61" spans="2:8" x14ac:dyDescent="0.25">
      <c r="E61" s="140"/>
      <c r="H61" s="140"/>
    </row>
    <row r="62" spans="2:8" x14ac:dyDescent="0.25">
      <c r="E62" s="140"/>
      <c r="H62" s="140"/>
    </row>
    <row r="63" spans="2:8" x14ac:dyDescent="0.25">
      <c r="E63" s="140"/>
      <c r="H63" s="140"/>
    </row>
    <row r="64" spans="2:8" x14ac:dyDescent="0.25">
      <c r="E64" s="140"/>
      <c r="H64" s="140"/>
    </row>
    <row r="65" spans="5:8" x14ac:dyDescent="0.25">
      <c r="E65" s="140"/>
      <c r="H65" s="140"/>
    </row>
    <row r="66" spans="5:8" x14ac:dyDescent="0.25">
      <c r="E66" s="140"/>
      <c r="H66" s="140"/>
    </row>
    <row r="67" spans="5:8" x14ac:dyDescent="0.25">
      <c r="E67" s="140"/>
      <c r="H67" s="140"/>
    </row>
    <row r="68" spans="5:8" x14ac:dyDescent="0.25">
      <c r="E68" s="140"/>
      <c r="H68" s="140"/>
    </row>
    <row r="69" spans="5:8" x14ac:dyDescent="0.25">
      <c r="E69" s="140"/>
      <c r="H69" s="140"/>
    </row>
    <row r="70" spans="5:8" x14ac:dyDescent="0.25">
      <c r="E70" s="140"/>
      <c r="H70" s="140"/>
    </row>
    <row r="71" spans="5:8" x14ac:dyDescent="0.25">
      <c r="E71" s="140"/>
      <c r="H71" s="140"/>
    </row>
    <row r="72" spans="5:8" x14ac:dyDescent="0.25">
      <c r="E72" s="140"/>
      <c r="H72" s="140"/>
    </row>
    <row r="73" spans="5:8" x14ac:dyDescent="0.25">
      <c r="E73" s="140"/>
      <c r="H73" s="140"/>
    </row>
    <row r="74" spans="5:8" x14ac:dyDescent="0.25">
      <c r="E74" s="140"/>
      <c r="H74" s="140"/>
    </row>
    <row r="75" spans="5:8" x14ac:dyDescent="0.25">
      <c r="E75" s="140"/>
      <c r="H75" s="140"/>
    </row>
    <row r="76" spans="5:8" x14ac:dyDescent="0.25">
      <c r="E76" s="140"/>
      <c r="H76" s="140"/>
    </row>
    <row r="77" spans="5:8" x14ac:dyDescent="0.25">
      <c r="E77" s="140"/>
      <c r="H77" s="140"/>
    </row>
    <row r="78" spans="5:8" x14ac:dyDescent="0.25">
      <c r="E78" s="140"/>
      <c r="H78" s="140"/>
    </row>
    <row r="79" spans="5:8" x14ac:dyDescent="0.25">
      <c r="E79" s="140"/>
      <c r="H79" s="140"/>
    </row>
    <row r="80" spans="5:8" x14ac:dyDescent="0.25">
      <c r="E80" s="140"/>
      <c r="H80" s="140"/>
    </row>
    <row r="81" spans="5:8" x14ac:dyDescent="0.25">
      <c r="E81" s="140"/>
      <c r="H81" s="140"/>
    </row>
    <row r="82" spans="5:8" x14ac:dyDescent="0.25">
      <c r="E82" s="140"/>
      <c r="H82" s="140"/>
    </row>
    <row r="83" spans="5:8" x14ac:dyDescent="0.25">
      <c r="E83" s="140"/>
      <c r="H83" s="140"/>
    </row>
    <row r="84" spans="5:8" x14ac:dyDescent="0.25">
      <c r="E84" s="140"/>
      <c r="H84" s="140"/>
    </row>
    <row r="85" spans="5:8" x14ac:dyDescent="0.25">
      <c r="E85" s="140"/>
      <c r="H85" s="140"/>
    </row>
    <row r="86" spans="5:8" x14ac:dyDescent="0.25">
      <c r="E86" s="140"/>
      <c r="H86" s="140"/>
    </row>
    <row r="87" spans="5:8" x14ac:dyDescent="0.25">
      <c r="E87" s="140"/>
      <c r="H87" s="140"/>
    </row>
    <row r="88" spans="5:8" x14ac:dyDescent="0.25">
      <c r="E88" s="140"/>
      <c r="H88" s="140"/>
    </row>
    <row r="89" spans="5:8" x14ac:dyDescent="0.25">
      <c r="E89" s="140"/>
      <c r="H89" s="140"/>
    </row>
    <row r="90" spans="5:8" x14ac:dyDescent="0.25">
      <c r="E90" s="140"/>
      <c r="H90" s="140"/>
    </row>
    <row r="91" spans="5:8" x14ac:dyDescent="0.25">
      <c r="E91" s="140"/>
      <c r="H91" s="140"/>
    </row>
    <row r="92" spans="5:8" x14ac:dyDescent="0.25">
      <c r="E92" s="140"/>
      <c r="H92" s="140"/>
    </row>
    <row r="93" spans="5:8" x14ac:dyDescent="0.25">
      <c r="E93" s="140"/>
      <c r="H93" s="140"/>
    </row>
    <row r="94" spans="5:8" x14ac:dyDescent="0.25">
      <c r="E94" s="140"/>
      <c r="H94" s="140"/>
    </row>
    <row r="95" spans="5:8" x14ac:dyDescent="0.25">
      <c r="E95" s="140"/>
      <c r="H95" s="140"/>
    </row>
    <row r="96" spans="5:8" x14ac:dyDescent="0.25">
      <c r="E96" s="140"/>
      <c r="H96" s="140"/>
    </row>
    <row r="97" spans="5:8" x14ac:dyDescent="0.25">
      <c r="E97" s="140"/>
      <c r="H97" s="140"/>
    </row>
    <row r="98" spans="5:8" x14ac:dyDescent="0.25">
      <c r="E98" s="140"/>
      <c r="H98" s="140"/>
    </row>
    <row r="99" spans="5:8" x14ac:dyDescent="0.25">
      <c r="E99" s="140"/>
      <c r="H99" s="140"/>
    </row>
    <row r="100" spans="5:8" x14ac:dyDescent="0.25">
      <c r="E100" s="140"/>
      <c r="H100" s="140"/>
    </row>
    <row r="101" spans="5:8" x14ac:dyDescent="0.25">
      <c r="E101" s="140"/>
      <c r="H101" s="140"/>
    </row>
    <row r="102" spans="5:8" x14ac:dyDescent="0.25">
      <c r="E102" s="140"/>
      <c r="H102" s="140"/>
    </row>
    <row r="103" spans="5:8" x14ac:dyDescent="0.25">
      <c r="E103" s="140"/>
      <c r="H103" s="140"/>
    </row>
    <row r="104" spans="5:8" x14ac:dyDescent="0.25">
      <c r="E104" s="140"/>
      <c r="H104" s="140"/>
    </row>
    <row r="105" spans="5:8" x14ac:dyDescent="0.25">
      <c r="E105" s="140"/>
      <c r="H105" s="140"/>
    </row>
    <row r="106" spans="5:8" x14ac:dyDescent="0.25">
      <c r="E106" s="140"/>
      <c r="H106" s="140"/>
    </row>
    <row r="107" spans="5:8" x14ac:dyDescent="0.25">
      <c r="E107" s="140"/>
      <c r="H107" s="140"/>
    </row>
    <row r="108" spans="5:8" x14ac:dyDescent="0.25">
      <c r="E108" s="140"/>
      <c r="H108" s="140"/>
    </row>
    <row r="109" spans="5:8" x14ac:dyDescent="0.25">
      <c r="E109" s="140"/>
      <c r="H109" s="140"/>
    </row>
    <row r="110" spans="5:8" x14ac:dyDescent="0.25">
      <c r="E110" s="140"/>
      <c r="H110" s="140"/>
    </row>
    <row r="111" spans="5:8" x14ac:dyDescent="0.25">
      <c r="E111" s="140"/>
      <c r="H111" s="140"/>
    </row>
    <row r="112" spans="5:8" x14ac:dyDescent="0.25">
      <c r="E112" s="140"/>
      <c r="H112" s="140"/>
    </row>
    <row r="113" spans="5:8" x14ac:dyDescent="0.25">
      <c r="E113" s="140"/>
      <c r="H113" s="140"/>
    </row>
    <row r="114" spans="5:8" x14ac:dyDescent="0.25">
      <c r="E114" s="140"/>
      <c r="H114" s="140"/>
    </row>
    <row r="115" spans="5:8" x14ac:dyDescent="0.25">
      <c r="E115" s="140"/>
      <c r="H115" s="140"/>
    </row>
    <row r="116" spans="5:8" x14ac:dyDescent="0.25">
      <c r="E116" s="140"/>
      <c r="H116" s="140"/>
    </row>
    <row r="117" spans="5:8" x14ac:dyDescent="0.25">
      <c r="E117" s="140"/>
      <c r="H117" s="140"/>
    </row>
    <row r="118" spans="5:8" x14ac:dyDescent="0.25">
      <c r="E118" s="140"/>
      <c r="H118" s="140"/>
    </row>
    <row r="119" spans="5:8" x14ac:dyDescent="0.25">
      <c r="E119" s="140"/>
      <c r="H119" s="140"/>
    </row>
    <row r="120" spans="5:8" x14ac:dyDescent="0.25">
      <c r="E120" s="140"/>
      <c r="H120" s="140"/>
    </row>
    <row r="121" spans="5:8" x14ac:dyDescent="0.25">
      <c r="E121" s="140"/>
      <c r="H121" s="140"/>
    </row>
    <row r="122" spans="5:8" x14ac:dyDescent="0.25">
      <c r="E122" s="140"/>
      <c r="H122" s="140"/>
    </row>
    <row r="123" spans="5:8" x14ac:dyDescent="0.25">
      <c r="E123" s="140"/>
      <c r="H123" s="140"/>
    </row>
    <row r="124" spans="5:8" x14ac:dyDescent="0.25">
      <c r="E124" s="140"/>
      <c r="H124" s="140"/>
    </row>
    <row r="125" spans="5:8" x14ac:dyDescent="0.25">
      <c r="E125" s="140"/>
      <c r="H125" s="140"/>
    </row>
    <row r="126" spans="5:8" x14ac:dyDescent="0.25">
      <c r="E126" s="140"/>
      <c r="H126" s="140"/>
    </row>
    <row r="127" spans="5:8" x14ac:dyDescent="0.25">
      <c r="E127" s="140"/>
      <c r="H127" s="140"/>
    </row>
    <row r="128" spans="5:8" x14ac:dyDescent="0.25">
      <c r="E128" s="140"/>
      <c r="H128" s="140"/>
    </row>
    <row r="129" spans="5:8" x14ac:dyDescent="0.25">
      <c r="E129" s="140"/>
      <c r="H129" s="140"/>
    </row>
    <row r="130" spans="5:8" x14ac:dyDescent="0.25">
      <c r="E130" s="140"/>
      <c r="H130" s="140"/>
    </row>
    <row r="131" spans="5:8" x14ac:dyDescent="0.25">
      <c r="E131" s="140"/>
      <c r="H131" s="140"/>
    </row>
    <row r="132" spans="5:8" x14ac:dyDescent="0.25">
      <c r="E132" s="140"/>
      <c r="H132" s="140"/>
    </row>
    <row r="133" spans="5:8" x14ac:dyDescent="0.25">
      <c r="E133" s="140"/>
      <c r="H133" s="140"/>
    </row>
    <row r="134" spans="5:8" x14ac:dyDescent="0.25">
      <c r="E134" s="140"/>
      <c r="H134" s="140"/>
    </row>
    <row r="135" spans="5:8" x14ac:dyDescent="0.25">
      <c r="E135" s="140"/>
      <c r="H135" s="140"/>
    </row>
    <row r="136" spans="5:8" x14ac:dyDescent="0.25">
      <c r="E136" s="140"/>
      <c r="H136" s="140"/>
    </row>
    <row r="137" spans="5:8" x14ac:dyDescent="0.25">
      <c r="E137" s="140"/>
      <c r="H137" s="140"/>
    </row>
    <row r="138" spans="5:8" x14ac:dyDescent="0.25">
      <c r="E138" s="140"/>
      <c r="H138" s="140"/>
    </row>
    <row r="139" spans="5:8" x14ac:dyDescent="0.25">
      <c r="E139" s="140"/>
      <c r="H139" s="140"/>
    </row>
    <row r="140" spans="5:8" x14ac:dyDescent="0.25">
      <c r="E140" s="140"/>
      <c r="H140" s="140"/>
    </row>
    <row r="141" spans="5:8" x14ac:dyDescent="0.25">
      <c r="E141" s="140"/>
      <c r="H141" s="140"/>
    </row>
    <row r="142" spans="5:8" x14ac:dyDescent="0.25">
      <c r="E142" s="140"/>
      <c r="H142" s="140"/>
    </row>
    <row r="143" spans="5:8" x14ac:dyDescent="0.25">
      <c r="E143" s="140"/>
      <c r="H143" s="140"/>
    </row>
    <row r="144" spans="5:8" x14ac:dyDescent="0.25">
      <c r="E144" s="140"/>
      <c r="H144" s="140"/>
    </row>
    <row r="145" spans="5:8" x14ac:dyDescent="0.25">
      <c r="E145" s="140"/>
      <c r="H145" s="140"/>
    </row>
    <row r="146" spans="5:8" x14ac:dyDescent="0.25">
      <c r="E146" s="140"/>
      <c r="H146" s="140"/>
    </row>
    <row r="147" spans="5:8" x14ac:dyDescent="0.25">
      <c r="E147" s="140"/>
      <c r="H147" s="140"/>
    </row>
    <row r="148" spans="5:8" x14ac:dyDescent="0.25">
      <c r="E148" s="140"/>
      <c r="H148" s="140"/>
    </row>
    <row r="149" spans="5:8" x14ac:dyDescent="0.25">
      <c r="E149" s="140"/>
      <c r="H149" s="140"/>
    </row>
    <row r="150" spans="5:8" x14ac:dyDescent="0.25">
      <c r="E150" s="140"/>
      <c r="H150" s="140"/>
    </row>
    <row r="151" spans="5:8" x14ac:dyDescent="0.25">
      <c r="E151" s="140"/>
      <c r="H151" s="140"/>
    </row>
    <row r="152" spans="5:8" x14ac:dyDescent="0.25">
      <c r="E152" s="140"/>
      <c r="H152" s="140"/>
    </row>
    <row r="153" spans="5:8" x14ac:dyDescent="0.25">
      <c r="E153" s="140"/>
      <c r="H153" s="140"/>
    </row>
    <row r="154" spans="5:8" x14ac:dyDescent="0.25">
      <c r="E154" s="140"/>
      <c r="H154" s="140"/>
    </row>
    <row r="155" spans="5:8" x14ac:dyDescent="0.25">
      <c r="E155" s="140"/>
      <c r="H155" s="140"/>
    </row>
    <row r="156" spans="5:8" x14ac:dyDescent="0.25">
      <c r="E156" s="140"/>
      <c r="H156" s="140"/>
    </row>
    <row r="157" spans="5:8" x14ac:dyDescent="0.25">
      <c r="E157" s="140"/>
      <c r="H157" s="140"/>
    </row>
    <row r="158" spans="5:8" x14ac:dyDescent="0.25">
      <c r="E158" s="140"/>
      <c r="H158" s="140"/>
    </row>
    <row r="159" spans="5:8" x14ac:dyDescent="0.25">
      <c r="E159" s="140"/>
      <c r="H159" s="140"/>
    </row>
    <row r="160" spans="5:8" x14ac:dyDescent="0.25">
      <c r="E160" s="140"/>
      <c r="H160" s="140"/>
    </row>
    <row r="161" spans="5:8" x14ac:dyDescent="0.25">
      <c r="E161" s="140"/>
      <c r="H161" s="140"/>
    </row>
    <row r="162" spans="5:8" x14ac:dyDescent="0.25">
      <c r="E162" s="140"/>
      <c r="H162" s="140"/>
    </row>
    <row r="163" spans="5:8" x14ac:dyDescent="0.25">
      <c r="E163" s="140"/>
      <c r="H163" s="140"/>
    </row>
    <row r="164" spans="5:8" x14ac:dyDescent="0.25">
      <c r="E164" s="140"/>
      <c r="H164" s="140"/>
    </row>
    <row r="165" spans="5:8" x14ac:dyDescent="0.25">
      <c r="E165" s="140"/>
      <c r="H165" s="140"/>
    </row>
    <row r="166" spans="5:8" x14ac:dyDescent="0.25">
      <c r="E166" s="140"/>
      <c r="H166" s="140"/>
    </row>
    <row r="167" spans="5:8" x14ac:dyDescent="0.25">
      <c r="E167" s="140"/>
      <c r="H167" s="140"/>
    </row>
    <row r="168" spans="5:8" x14ac:dyDescent="0.25">
      <c r="E168" s="140"/>
      <c r="H168" s="140"/>
    </row>
    <row r="169" spans="5:8" x14ac:dyDescent="0.25">
      <c r="E169" s="140"/>
      <c r="H169" s="140"/>
    </row>
    <row r="170" spans="5:8" x14ac:dyDescent="0.25">
      <c r="E170" s="140"/>
      <c r="H170" s="140"/>
    </row>
    <row r="171" spans="5:8" x14ac:dyDescent="0.25">
      <c r="E171" s="140"/>
      <c r="H171" s="140"/>
    </row>
    <row r="172" spans="5:8" x14ac:dyDescent="0.25">
      <c r="E172" s="140"/>
      <c r="H172" s="140"/>
    </row>
    <row r="173" spans="5:8" x14ac:dyDescent="0.25">
      <c r="E173" s="140"/>
      <c r="H173" s="140"/>
    </row>
    <row r="174" spans="5:8" x14ac:dyDescent="0.25">
      <c r="E174" s="140"/>
      <c r="H174" s="140"/>
    </row>
    <row r="175" spans="5:8" x14ac:dyDescent="0.25">
      <c r="E175" s="140"/>
      <c r="H175" s="140"/>
    </row>
    <row r="176" spans="5:8" x14ac:dyDescent="0.25">
      <c r="E176" s="140"/>
      <c r="H176" s="140"/>
    </row>
    <row r="177" spans="5:8" x14ac:dyDescent="0.25">
      <c r="E177" s="140"/>
      <c r="H177" s="140"/>
    </row>
    <row r="178" spans="5:8" x14ac:dyDescent="0.25">
      <c r="E178" s="140"/>
      <c r="H178" s="140"/>
    </row>
    <row r="179" spans="5:8" x14ac:dyDescent="0.25">
      <c r="E179" s="140"/>
      <c r="H179" s="140"/>
    </row>
    <row r="180" spans="5:8" x14ac:dyDescent="0.25">
      <c r="E180" s="140"/>
      <c r="H180" s="140"/>
    </row>
    <row r="181" spans="5:8" x14ac:dyDescent="0.25">
      <c r="E181" s="140"/>
      <c r="H181" s="140"/>
    </row>
    <row r="182" spans="5:8" x14ac:dyDescent="0.25">
      <c r="E182" s="140"/>
      <c r="H182" s="140"/>
    </row>
    <row r="183" spans="5:8" x14ac:dyDescent="0.25">
      <c r="E183" s="140"/>
      <c r="H183" s="140"/>
    </row>
    <row r="184" spans="5:8" x14ac:dyDescent="0.25">
      <c r="E184" s="140"/>
      <c r="H184" s="140"/>
    </row>
    <row r="185" spans="5:8" x14ac:dyDescent="0.25">
      <c r="E185" s="140"/>
      <c r="H185" s="140"/>
    </row>
    <row r="186" spans="5:8" x14ac:dyDescent="0.25">
      <c r="E186" s="140"/>
      <c r="H186" s="140"/>
    </row>
    <row r="187" spans="5:8" x14ac:dyDescent="0.25">
      <c r="E187" s="140"/>
      <c r="H187" s="140"/>
    </row>
    <row r="188" spans="5:8" x14ac:dyDescent="0.25">
      <c r="E188" s="140"/>
      <c r="H188" s="140"/>
    </row>
    <row r="189" spans="5:8" x14ac:dyDescent="0.25">
      <c r="E189" s="140"/>
      <c r="H189" s="140"/>
    </row>
    <row r="190" spans="5:8" x14ac:dyDescent="0.25">
      <c r="E190" s="140"/>
      <c r="H190" s="140"/>
    </row>
    <row r="191" spans="5:8" x14ac:dyDescent="0.25">
      <c r="E191" s="140"/>
      <c r="H191" s="140"/>
    </row>
    <row r="192" spans="5:8" x14ac:dyDescent="0.25">
      <c r="E192" s="140"/>
      <c r="H192" s="140"/>
    </row>
    <row r="193" spans="5:8" x14ac:dyDescent="0.25">
      <c r="E193" s="140"/>
      <c r="H193" s="140"/>
    </row>
    <row r="194" spans="5:8" x14ac:dyDescent="0.25">
      <c r="E194" s="140"/>
      <c r="H194" s="140"/>
    </row>
    <row r="195" spans="5:8" x14ac:dyDescent="0.25">
      <c r="E195" s="140"/>
      <c r="H195" s="140"/>
    </row>
    <row r="196" spans="5:8" x14ac:dyDescent="0.25">
      <c r="E196" s="140"/>
      <c r="H196" s="140"/>
    </row>
    <row r="197" spans="5:8" x14ac:dyDescent="0.25">
      <c r="E197" s="140"/>
      <c r="H197" s="140"/>
    </row>
    <row r="198" spans="5:8" x14ac:dyDescent="0.25">
      <c r="E198" s="140"/>
      <c r="H198" s="140"/>
    </row>
    <row r="199" spans="5:8" x14ac:dyDescent="0.25">
      <c r="E199" s="140"/>
      <c r="H199" s="140"/>
    </row>
    <row r="200" spans="5:8" x14ac:dyDescent="0.25">
      <c r="E200" s="140"/>
      <c r="H200" s="140"/>
    </row>
    <row r="201" spans="5:8" x14ac:dyDescent="0.25">
      <c r="E201" s="140"/>
      <c r="H201" s="140"/>
    </row>
    <row r="202" spans="5:8" x14ac:dyDescent="0.25">
      <c r="E202" s="140"/>
      <c r="H202" s="140"/>
    </row>
    <row r="203" spans="5:8" x14ac:dyDescent="0.25">
      <c r="E203" s="140"/>
      <c r="H203" s="140"/>
    </row>
    <row r="204" spans="5:8" x14ac:dyDescent="0.25">
      <c r="E204" s="140"/>
      <c r="H204" s="140"/>
    </row>
    <row r="205" spans="5:8" x14ac:dyDescent="0.25">
      <c r="E205" s="140"/>
      <c r="H205" s="140"/>
    </row>
    <row r="206" spans="5:8" x14ac:dyDescent="0.25">
      <c r="E206" s="140"/>
      <c r="H206" s="140"/>
    </row>
    <row r="207" spans="5:8" x14ac:dyDescent="0.25">
      <c r="E207" s="140"/>
      <c r="H207" s="140"/>
    </row>
    <row r="208" spans="5:8" x14ac:dyDescent="0.25">
      <c r="E208" s="140"/>
      <c r="H208" s="140"/>
    </row>
    <row r="209" spans="5:8" x14ac:dyDescent="0.25">
      <c r="E209" s="140"/>
      <c r="H209" s="140"/>
    </row>
    <row r="210" spans="5:8" x14ac:dyDescent="0.25">
      <c r="E210" s="140"/>
      <c r="H210" s="140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topLeftCell="A13" workbookViewId="0">
      <selection activeCell="B5" sqref="B5"/>
    </sheetView>
  </sheetViews>
  <sheetFormatPr defaultRowHeight="12.75" x14ac:dyDescent="0.25"/>
  <cols>
    <col min="1" max="1" width="2.140625" style="123" customWidth="1"/>
    <col min="2" max="2" width="4.140625" style="123" customWidth="1"/>
    <col min="3" max="3" width="8.42578125" style="148" customWidth="1"/>
    <col min="4" max="4" width="7.28515625" style="123" customWidth="1"/>
    <col min="5" max="5" width="25.7109375" style="140" customWidth="1"/>
    <col min="6" max="6" width="10.140625" style="132" customWidth="1"/>
    <col min="7" max="7" width="7.140625" style="123" customWidth="1"/>
    <col min="8" max="8" width="25.7109375" style="140" customWidth="1"/>
    <col min="9" max="9" width="0.85546875" style="132" customWidth="1"/>
    <col min="10" max="12" width="9.140625" style="132"/>
    <col min="13" max="16384" width="9.140625" style="123"/>
  </cols>
  <sheetData>
    <row r="1" spans="1:12" ht="15" x14ac:dyDescent="0.25">
      <c r="B1" s="107"/>
      <c r="C1" s="120"/>
    </row>
    <row r="2" spans="1:12" s="133" customFormat="1" ht="16.5" x14ac:dyDescent="0.25">
      <c r="B2" s="133" t="s">
        <v>501</v>
      </c>
      <c r="C2" s="142"/>
      <c r="E2" s="182"/>
      <c r="F2" s="134"/>
      <c r="H2" s="182"/>
    </row>
    <row r="3" spans="1:12" s="136" customFormat="1" ht="16.5" x14ac:dyDescent="0.25">
      <c r="B3" s="121" t="s">
        <v>476</v>
      </c>
      <c r="C3" s="143"/>
      <c r="D3" s="121"/>
      <c r="E3" s="183"/>
      <c r="F3" s="121"/>
      <c r="G3" s="121"/>
      <c r="H3" s="183"/>
      <c r="I3" s="133"/>
      <c r="J3" s="133"/>
      <c r="K3" s="133"/>
      <c r="L3" s="133"/>
    </row>
    <row r="4" spans="1:12" ht="15.75" x14ac:dyDescent="0.25">
      <c r="B4" s="122"/>
      <c r="C4" s="144"/>
      <c r="D4" s="122"/>
      <c r="G4" s="122"/>
    </row>
    <row r="5" spans="1:12" s="136" customFormat="1" ht="16.5" x14ac:dyDescent="0.25">
      <c r="B5" s="121"/>
      <c r="C5" s="143"/>
      <c r="D5" s="176" t="s">
        <v>490</v>
      </c>
      <c r="E5" s="184"/>
      <c r="F5" s="133"/>
      <c r="G5" s="176" t="s">
        <v>491</v>
      </c>
      <c r="H5" s="184"/>
      <c r="I5" s="133"/>
      <c r="J5" s="133"/>
      <c r="K5" s="133"/>
      <c r="L5" s="133"/>
    </row>
    <row r="6" spans="1:12" ht="16.5" x14ac:dyDescent="0.25">
      <c r="B6" s="124" t="s">
        <v>477</v>
      </c>
      <c r="C6" s="151"/>
      <c r="D6" s="151" t="s">
        <v>478</v>
      </c>
      <c r="E6" s="185" t="s">
        <v>479</v>
      </c>
      <c r="G6" s="151" t="s">
        <v>478</v>
      </c>
      <c r="H6" s="185" t="s">
        <v>479</v>
      </c>
    </row>
    <row r="7" spans="1:12" ht="15.75" x14ac:dyDescent="0.25">
      <c r="A7" s="138"/>
      <c r="B7" s="126">
        <v>1</v>
      </c>
      <c r="C7" s="167" t="s">
        <v>480</v>
      </c>
      <c r="D7" s="162"/>
      <c r="E7" s="186"/>
      <c r="F7" s="164"/>
      <c r="G7" s="162"/>
      <c r="H7" s="165"/>
    </row>
    <row r="8" spans="1:12" ht="31.5" x14ac:dyDescent="0.25">
      <c r="A8" s="138"/>
      <c r="B8" s="171"/>
      <c r="C8" s="168"/>
      <c r="D8" s="149" t="s">
        <v>149</v>
      </c>
      <c r="E8" s="159" t="s">
        <v>480</v>
      </c>
      <c r="G8" s="149" t="s">
        <v>492</v>
      </c>
      <c r="H8" s="159" t="s">
        <v>514</v>
      </c>
    </row>
    <row r="9" spans="1:12" ht="47.25" x14ac:dyDescent="0.25">
      <c r="A9" s="138"/>
      <c r="B9" s="172"/>
      <c r="C9" s="168"/>
      <c r="D9" s="153" t="s">
        <v>150</v>
      </c>
      <c r="E9" s="154" t="s">
        <v>481</v>
      </c>
      <c r="G9" s="155" t="s">
        <v>493</v>
      </c>
      <c r="H9" s="156" t="s">
        <v>494</v>
      </c>
    </row>
    <row r="10" spans="1:12" ht="15.75" x14ac:dyDescent="0.25">
      <c r="A10" s="138"/>
      <c r="B10" s="126">
        <v>3</v>
      </c>
      <c r="C10" s="167" t="s">
        <v>482</v>
      </c>
      <c r="D10" s="162"/>
      <c r="E10" s="186"/>
      <c r="F10" s="164"/>
      <c r="G10" s="162"/>
      <c r="H10" s="165"/>
    </row>
    <row r="11" spans="1:12" ht="47.25" x14ac:dyDescent="0.25">
      <c r="A11" s="138"/>
      <c r="B11" s="173"/>
      <c r="C11" s="168"/>
      <c r="D11" s="145"/>
      <c r="E11" s="160"/>
      <c r="G11" s="145" t="s">
        <v>495</v>
      </c>
      <c r="H11" s="159" t="s">
        <v>496</v>
      </c>
    </row>
    <row r="12" spans="1:12" ht="15.75" x14ac:dyDescent="0.25">
      <c r="A12" s="138"/>
      <c r="B12" s="126">
        <v>4</v>
      </c>
      <c r="C12" s="167" t="s">
        <v>435</v>
      </c>
      <c r="D12" s="162"/>
      <c r="E12" s="186"/>
      <c r="F12" s="164"/>
      <c r="G12" s="177"/>
      <c r="H12" s="166"/>
    </row>
    <row r="13" spans="1:12" ht="31.5" x14ac:dyDescent="0.25">
      <c r="A13" s="138"/>
      <c r="B13" s="171"/>
      <c r="C13" s="168"/>
      <c r="D13" s="149" t="s">
        <v>469</v>
      </c>
      <c r="E13" s="161" t="s">
        <v>435</v>
      </c>
      <c r="G13" s="149"/>
      <c r="H13" s="150" t="s">
        <v>497</v>
      </c>
    </row>
    <row r="14" spans="1:12" ht="31.5" x14ac:dyDescent="0.25">
      <c r="A14" s="138"/>
      <c r="B14" s="172"/>
      <c r="C14" s="168"/>
      <c r="D14" s="153" t="s">
        <v>212</v>
      </c>
      <c r="E14" s="157" t="s">
        <v>436</v>
      </c>
      <c r="G14" s="155"/>
      <c r="H14" s="158"/>
    </row>
    <row r="15" spans="1:12" ht="15.75" x14ac:dyDescent="0.25">
      <c r="A15" s="138"/>
      <c r="B15" s="126">
        <v>5</v>
      </c>
      <c r="C15" s="167" t="s">
        <v>483</v>
      </c>
      <c r="D15" s="162"/>
      <c r="E15" s="186"/>
      <c r="F15" s="164"/>
      <c r="G15" s="162"/>
      <c r="H15" s="165"/>
    </row>
    <row r="16" spans="1:12" ht="47.25" x14ac:dyDescent="0.25">
      <c r="A16" s="138"/>
      <c r="B16" s="174"/>
      <c r="C16" s="169"/>
      <c r="D16" s="149" t="s">
        <v>356</v>
      </c>
      <c r="E16" s="161" t="s">
        <v>437</v>
      </c>
      <c r="G16" s="149"/>
      <c r="H16" s="161"/>
    </row>
    <row r="17" spans="1:8" ht="15.75" x14ac:dyDescent="0.25">
      <c r="A17" s="138"/>
      <c r="B17" s="175"/>
      <c r="C17" s="168"/>
      <c r="D17" s="128"/>
      <c r="E17" s="130"/>
      <c r="G17" s="128" t="s">
        <v>498</v>
      </c>
      <c r="H17" s="130" t="s">
        <v>499</v>
      </c>
    </row>
    <row r="18" spans="1:8" ht="47.25" x14ac:dyDescent="0.25">
      <c r="A18" s="138"/>
      <c r="B18" s="175"/>
      <c r="C18" s="168"/>
      <c r="D18" s="128" t="s">
        <v>471</v>
      </c>
      <c r="E18" s="130" t="s">
        <v>512</v>
      </c>
      <c r="G18" s="128" t="s">
        <v>500</v>
      </c>
      <c r="H18" s="130" t="s">
        <v>512</v>
      </c>
    </row>
    <row r="19" spans="1:8" ht="47.25" x14ac:dyDescent="0.25">
      <c r="A19" s="138"/>
      <c r="B19" s="175"/>
      <c r="C19" s="168"/>
      <c r="D19" s="128" t="s">
        <v>190</v>
      </c>
      <c r="E19" s="280" t="s">
        <v>565</v>
      </c>
      <c r="G19" s="128" t="s">
        <v>502</v>
      </c>
      <c r="H19" s="280" t="s">
        <v>565</v>
      </c>
    </row>
    <row r="20" spans="1:8" ht="15.75" x14ac:dyDescent="0.25">
      <c r="A20" s="138"/>
      <c r="B20" s="175"/>
      <c r="C20" s="168"/>
      <c r="D20" s="128" t="s">
        <v>170</v>
      </c>
      <c r="E20" s="130" t="s">
        <v>440</v>
      </c>
      <c r="G20" s="128" t="s">
        <v>503</v>
      </c>
      <c r="H20" s="130" t="s">
        <v>440</v>
      </c>
    </row>
    <row r="21" spans="1:8" ht="15.75" x14ac:dyDescent="0.25">
      <c r="A21" s="138"/>
      <c r="B21" s="172"/>
      <c r="C21" s="168"/>
      <c r="D21" s="155" t="s">
        <v>472</v>
      </c>
      <c r="E21" s="282" t="s">
        <v>566</v>
      </c>
      <c r="G21" s="155" t="s">
        <v>504</v>
      </c>
      <c r="H21" s="282" t="s">
        <v>566</v>
      </c>
    </row>
    <row r="22" spans="1:8" ht="15.75" x14ac:dyDescent="0.25">
      <c r="A22" s="138"/>
      <c r="B22" s="126">
        <v>6</v>
      </c>
      <c r="C22" s="167" t="s">
        <v>485</v>
      </c>
      <c r="D22" s="162"/>
      <c r="E22" s="186"/>
      <c r="F22" s="164"/>
      <c r="G22" s="162"/>
      <c r="H22" s="165"/>
    </row>
    <row r="23" spans="1:8" ht="15.75" x14ac:dyDescent="0.25">
      <c r="A23" s="138"/>
      <c r="B23" s="171"/>
      <c r="C23" s="168"/>
      <c r="D23" s="149" t="s">
        <v>473</v>
      </c>
      <c r="E23" s="159" t="s">
        <v>485</v>
      </c>
      <c r="G23" s="149" t="s">
        <v>505</v>
      </c>
      <c r="H23" s="159" t="s">
        <v>485</v>
      </c>
    </row>
    <row r="24" spans="1:8" ht="31.5" x14ac:dyDescent="0.25">
      <c r="A24" s="138"/>
      <c r="B24" s="172"/>
      <c r="C24" s="168"/>
      <c r="D24" s="153" t="s">
        <v>383</v>
      </c>
      <c r="E24" s="154" t="s">
        <v>443</v>
      </c>
      <c r="G24" s="155"/>
      <c r="H24" s="156"/>
    </row>
    <row r="25" spans="1:8" ht="15.75" x14ac:dyDescent="0.25">
      <c r="A25" s="138"/>
      <c r="B25" s="126">
        <v>7</v>
      </c>
      <c r="C25" s="167" t="s">
        <v>486</v>
      </c>
      <c r="D25" s="162"/>
      <c r="E25" s="186"/>
      <c r="F25" s="164"/>
      <c r="G25" s="162"/>
      <c r="H25" s="165"/>
    </row>
    <row r="26" spans="1:8" ht="47.25" x14ac:dyDescent="0.25">
      <c r="A26" s="138"/>
      <c r="B26" s="173"/>
      <c r="C26" s="168"/>
      <c r="D26" s="145" t="s">
        <v>253</v>
      </c>
      <c r="E26" s="160" t="s">
        <v>486</v>
      </c>
      <c r="G26" s="145" t="s">
        <v>298</v>
      </c>
      <c r="H26" s="160" t="s">
        <v>486</v>
      </c>
    </row>
    <row r="27" spans="1:8" ht="15.75" x14ac:dyDescent="0.25">
      <c r="A27" s="138"/>
      <c r="B27" s="126">
        <v>8</v>
      </c>
      <c r="C27" s="167" t="s">
        <v>510</v>
      </c>
      <c r="D27" s="162"/>
      <c r="E27" s="186"/>
      <c r="F27" s="164"/>
      <c r="G27" s="162"/>
      <c r="H27" s="165"/>
    </row>
    <row r="28" spans="1:8" ht="31.5" x14ac:dyDescent="0.25">
      <c r="A28" s="138"/>
      <c r="B28" s="171"/>
      <c r="C28" s="168"/>
      <c r="D28" s="149" t="s">
        <v>474</v>
      </c>
      <c r="E28" s="161" t="s">
        <v>444</v>
      </c>
      <c r="G28" s="149" t="s">
        <v>506</v>
      </c>
      <c r="H28" s="161" t="s">
        <v>444</v>
      </c>
    </row>
    <row r="29" spans="1:8" ht="31.5" x14ac:dyDescent="0.25">
      <c r="A29" s="138"/>
      <c r="B29" s="175"/>
      <c r="C29" s="168"/>
      <c r="D29" s="128" t="s">
        <v>336</v>
      </c>
      <c r="E29" s="130" t="s">
        <v>507</v>
      </c>
      <c r="G29" s="128" t="s">
        <v>508</v>
      </c>
      <c r="H29" s="130" t="s">
        <v>507</v>
      </c>
    </row>
    <row r="30" spans="1:8" ht="31.5" x14ac:dyDescent="0.25">
      <c r="A30" s="138"/>
      <c r="B30" s="172"/>
      <c r="C30" s="170"/>
      <c r="D30" s="128" t="s">
        <v>337</v>
      </c>
      <c r="E30" s="130" t="s">
        <v>509</v>
      </c>
      <c r="G30" s="128"/>
      <c r="H30" s="130" t="s">
        <v>511</v>
      </c>
    </row>
    <row r="31" spans="1:8" ht="15.75" x14ac:dyDescent="0.25">
      <c r="B31" s="139"/>
      <c r="C31" s="146"/>
      <c r="D31" s="139">
        <v>12</v>
      </c>
      <c r="G31" s="139">
        <v>12</v>
      </c>
    </row>
    <row r="32" spans="1:8" x14ac:dyDescent="0.25">
      <c r="B32" s="141"/>
      <c r="C32" s="147"/>
      <c r="D32" s="141"/>
      <c r="G32" s="141"/>
    </row>
    <row r="33" spans="2:7" x14ac:dyDescent="0.25">
      <c r="B33" s="141"/>
      <c r="C33" s="147"/>
      <c r="D33" s="141"/>
      <c r="G33" s="141"/>
    </row>
    <row r="34" spans="2:7" x14ac:dyDescent="0.25">
      <c r="B34" s="141"/>
      <c r="C34" s="147"/>
      <c r="D34" s="141"/>
      <c r="G34" s="141"/>
    </row>
    <row r="35" spans="2:7" x14ac:dyDescent="0.25">
      <c r="B35" s="141"/>
      <c r="C35" s="147"/>
      <c r="D35" s="141"/>
      <c r="G35" s="141"/>
    </row>
    <row r="36" spans="2:7" x14ac:dyDescent="0.25">
      <c r="B36" s="141"/>
      <c r="C36" s="147"/>
      <c r="D36" s="141"/>
      <c r="G36" s="141"/>
    </row>
    <row r="37" spans="2:7" x14ac:dyDescent="0.25">
      <c r="B37" s="141"/>
      <c r="C37" s="147"/>
      <c r="D37" s="141"/>
      <c r="G37" s="141"/>
    </row>
    <row r="38" spans="2:7" x14ac:dyDescent="0.25">
      <c r="B38" s="141"/>
      <c r="C38" s="147"/>
      <c r="D38" s="141"/>
      <c r="G38" s="141"/>
    </row>
    <row r="39" spans="2:7" x14ac:dyDescent="0.25">
      <c r="B39" s="141"/>
      <c r="C39" s="147"/>
      <c r="D39" s="141"/>
      <c r="G39" s="141"/>
    </row>
    <row r="40" spans="2:7" x14ac:dyDescent="0.25">
      <c r="B40" s="141"/>
      <c r="C40" s="147"/>
      <c r="D40" s="141"/>
      <c r="G40" s="141"/>
    </row>
    <row r="41" spans="2:7" x14ac:dyDescent="0.25">
      <c r="B41" s="141"/>
      <c r="C41" s="147"/>
      <c r="D41" s="141"/>
      <c r="G41" s="141"/>
    </row>
    <row r="42" spans="2:7" x14ac:dyDescent="0.25">
      <c r="B42" s="141"/>
      <c r="C42" s="147"/>
      <c r="D42" s="141"/>
      <c r="G42" s="141"/>
    </row>
    <row r="43" spans="2:7" x14ac:dyDescent="0.25">
      <c r="B43" s="141"/>
      <c r="C43" s="147"/>
      <c r="D43" s="141"/>
      <c r="G43" s="141"/>
    </row>
    <row r="44" spans="2:7" x14ac:dyDescent="0.25">
      <c r="B44" s="141"/>
      <c r="C44" s="147"/>
      <c r="D44" s="141"/>
      <c r="G44" s="141"/>
    </row>
    <row r="45" spans="2:7" x14ac:dyDescent="0.25">
      <c r="B45" s="141"/>
      <c r="C45" s="147"/>
      <c r="D45" s="141"/>
      <c r="G45" s="141"/>
    </row>
    <row r="46" spans="2:7" x14ac:dyDescent="0.25">
      <c r="B46" s="141"/>
      <c r="C46" s="147"/>
      <c r="D46" s="141"/>
      <c r="G46" s="141"/>
    </row>
    <row r="47" spans="2:7" x14ac:dyDescent="0.25">
      <c r="B47" s="141"/>
      <c r="C47" s="147"/>
      <c r="D47" s="141"/>
      <c r="G47" s="141"/>
    </row>
    <row r="48" spans="2:7" x14ac:dyDescent="0.25">
      <c r="B48" s="141"/>
      <c r="C48" s="147"/>
      <c r="D48" s="141"/>
      <c r="G48" s="141"/>
    </row>
    <row r="49" spans="2:7" x14ac:dyDescent="0.25">
      <c r="B49" s="141"/>
      <c r="C49" s="147"/>
      <c r="D49" s="141"/>
      <c r="G49" s="141"/>
    </row>
    <row r="50" spans="2:7" x14ac:dyDescent="0.25">
      <c r="B50" s="141"/>
      <c r="C50" s="147"/>
      <c r="D50" s="141"/>
      <c r="G50" s="141"/>
    </row>
    <row r="51" spans="2:7" x14ac:dyDescent="0.25">
      <c r="B51" s="141"/>
      <c r="C51" s="147"/>
      <c r="D51" s="141"/>
      <c r="G51" s="141"/>
    </row>
    <row r="52" spans="2:7" x14ac:dyDescent="0.25">
      <c r="B52" s="141"/>
      <c r="C52" s="147"/>
      <c r="D52" s="141"/>
      <c r="G52" s="141"/>
    </row>
    <row r="53" spans="2:7" x14ac:dyDescent="0.25">
      <c r="B53" s="141"/>
      <c r="C53" s="147"/>
      <c r="D53" s="141"/>
      <c r="G53" s="141"/>
    </row>
    <row r="54" spans="2:7" x14ac:dyDescent="0.25">
      <c r="B54" s="141"/>
      <c r="C54" s="147"/>
      <c r="D54" s="141"/>
      <c r="G54" s="141"/>
    </row>
    <row r="55" spans="2:7" x14ac:dyDescent="0.25">
      <c r="B55" s="141"/>
      <c r="C55" s="147"/>
      <c r="D55" s="141"/>
      <c r="G55" s="141"/>
    </row>
    <row r="56" spans="2:7" x14ac:dyDescent="0.25">
      <c r="B56" s="141"/>
      <c r="C56" s="147"/>
      <c r="D56" s="141"/>
      <c r="G56" s="141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AL175"/>
  <sheetViews>
    <sheetView tabSelected="1" topLeftCell="J1" workbookViewId="0">
      <selection activeCell="W8" sqref="W8"/>
    </sheetView>
  </sheetViews>
  <sheetFormatPr defaultRowHeight="16.5" x14ac:dyDescent="0.2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6.5703125" style="16" customWidth="1"/>
    <col min="11" max="11" width="50" style="14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11.140625" style="17" hidden="1" customWidth="1"/>
    <col min="19" max="19" width="7.85546875" style="17" customWidth="1"/>
    <col min="20" max="20" width="6.85546875" style="17" customWidth="1"/>
    <col min="21" max="21" width="8.140625" style="17" customWidth="1"/>
    <col min="22" max="22" width="7.7109375" style="17" customWidth="1"/>
    <col min="23" max="23" width="8.28515625" style="17" customWidth="1"/>
    <col min="24" max="24" width="7.5703125" style="17" customWidth="1"/>
    <col min="25" max="25" width="9.85546875" style="17" customWidth="1"/>
    <col min="26" max="26" width="7.42578125" style="17" customWidth="1"/>
    <col min="27" max="27" width="7.28515625" style="17" customWidth="1"/>
    <col min="28" max="28" width="7.85546875" style="17" hidden="1" customWidth="1"/>
    <col min="29" max="29" width="6.5703125" style="17" hidden="1" customWidth="1"/>
    <col min="30" max="30" width="8.5703125" style="17" customWidth="1"/>
    <col min="31" max="31" width="8.28515625" style="17" customWidth="1"/>
    <col min="32" max="33" width="8.5703125" style="17" customWidth="1"/>
    <col min="34" max="34" width="9.28515625" style="17" customWidth="1"/>
    <col min="35" max="36" width="9.7109375" style="17" customWidth="1"/>
    <col min="37" max="37" width="1.5703125" style="14" customWidth="1"/>
    <col min="38" max="38" width="9.5703125" style="285" customWidth="1"/>
    <col min="39" max="16384" width="9.140625" style="14"/>
  </cols>
  <sheetData>
    <row r="1" spans="2:38" ht="6" customHeight="1" x14ac:dyDescent="0.25"/>
    <row r="2" spans="2:38" ht="13.5" customHeight="1" x14ac:dyDescent="0.25">
      <c r="J2" s="13"/>
      <c r="K2" s="194" t="s">
        <v>570</v>
      </c>
    </row>
    <row r="3" spans="2:38" s="18" customFormat="1" ht="17.25" hidden="1" x14ac:dyDescent="0.3">
      <c r="E3" s="19"/>
      <c r="G3" s="19"/>
      <c r="H3" s="20"/>
      <c r="I3" s="19"/>
      <c r="J3" s="19"/>
      <c r="K3" s="21"/>
      <c r="M3" s="19"/>
      <c r="AL3" s="286"/>
    </row>
    <row r="4" spans="2:38" s="18" customFormat="1" ht="17.25" hidden="1" x14ac:dyDescent="0.3">
      <c r="E4" s="19"/>
      <c r="G4" s="19"/>
      <c r="H4" s="20"/>
      <c r="I4" s="19"/>
      <c r="J4" s="19"/>
      <c r="K4" s="22"/>
      <c r="M4" s="19"/>
      <c r="AL4" s="286"/>
    </row>
    <row r="5" spans="2:38" s="18" customFormat="1" ht="17.25" hidden="1" x14ac:dyDescent="0.3">
      <c r="E5" s="19"/>
      <c r="G5" s="19"/>
      <c r="H5" s="20"/>
      <c r="I5" s="19"/>
      <c r="J5" s="19"/>
      <c r="K5" s="22"/>
      <c r="M5" s="19"/>
      <c r="AL5" s="286"/>
    </row>
    <row r="6" spans="2:38" s="18" customFormat="1" ht="17.25" hidden="1" x14ac:dyDescent="0.3">
      <c r="E6" s="19"/>
      <c r="G6" s="19"/>
      <c r="H6" s="20"/>
      <c r="I6" s="19"/>
      <c r="J6" s="19"/>
      <c r="K6" s="22"/>
      <c r="M6" s="19"/>
      <c r="AL6" s="286"/>
    </row>
    <row r="7" spans="2:38" s="18" customFormat="1" ht="17.25" hidden="1" x14ac:dyDescent="0.3">
      <c r="E7" s="19"/>
      <c r="G7" s="19"/>
      <c r="H7" s="20"/>
      <c r="I7" s="19"/>
      <c r="J7" s="19"/>
      <c r="K7" s="19"/>
      <c r="M7" s="19"/>
      <c r="AL7" s="286"/>
    </row>
    <row r="8" spans="2:38" s="24" customFormat="1" x14ac:dyDescent="0.25">
      <c r="B8" s="23"/>
      <c r="C8" s="23"/>
      <c r="D8" s="23"/>
      <c r="E8" s="23"/>
      <c r="F8" s="23"/>
      <c r="G8" s="23"/>
      <c r="I8" s="25"/>
      <c r="J8" s="26"/>
      <c r="K8" s="218" t="s">
        <v>117</v>
      </c>
      <c r="L8" s="26" t="s">
        <v>131</v>
      </c>
      <c r="M8" s="26" t="s">
        <v>131</v>
      </c>
      <c r="N8" s="26" t="s">
        <v>131</v>
      </c>
      <c r="O8" s="26" t="s">
        <v>131</v>
      </c>
      <c r="P8" s="26" t="s">
        <v>131</v>
      </c>
      <c r="Q8" s="26" t="s">
        <v>131</v>
      </c>
      <c r="R8" s="26" t="s">
        <v>131</v>
      </c>
      <c r="S8" s="26"/>
      <c r="T8" s="318"/>
      <c r="U8" s="318"/>
      <c r="V8" s="318"/>
      <c r="W8" s="210" t="s">
        <v>616</v>
      </c>
      <c r="AI8" s="210"/>
      <c r="AJ8" s="210"/>
      <c r="AK8" s="210"/>
      <c r="AL8" s="287"/>
    </row>
    <row r="9" spans="2:38" x14ac:dyDescent="0.25">
      <c r="F9" s="28" t="s">
        <v>133</v>
      </c>
      <c r="I9" s="29"/>
      <c r="J9" s="219" t="s">
        <v>132</v>
      </c>
      <c r="K9" s="27" t="s">
        <v>134</v>
      </c>
      <c r="L9" s="14"/>
      <c r="M9" s="31"/>
      <c r="N9" s="31"/>
      <c r="O9" s="31"/>
      <c r="P9" s="32"/>
      <c r="Q9" s="31"/>
      <c r="R9" s="3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34"/>
      <c r="AG9" s="14"/>
      <c r="AH9" s="35"/>
      <c r="AI9" s="14"/>
      <c r="AJ9" s="14"/>
      <c r="AL9" s="288"/>
    </row>
    <row r="10" spans="2:38" hidden="1" x14ac:dyDescent="0.25">
      <c r="E10" s="27"/>
      <c r="F10" s="28"/>
      <c r="H10" s="27"/>
      <c r="I10" s="29"/>
      <c r="J10" s="29"/>
      <c r="K10" s="30"/>
      <c r="L10" s="31"/>
      <c r="M10" s="31"/>
      <c r="N10" s="31"/>
      <c r="O10" s="31"/>
      <c r="P10" s="33" t="s">
        <v>135</v>
      </c>
      <c r="Q10" s="37"/>
      <c r="R10" s="33"/>
      <c r="S10" s="38"/>
      <c r="T10" s="31"/>
      <c r="U10" s="31"/>
      <c r="V10" s="31"/>
      <c r="W10" s="36"/>
      <c r="X10" s="31"/>
      <c r="Y10" s="31"/>
      <c r="Z10" s="31"/>
      <c r="AA10" s="31"/>
      <c r="AB10" s="31"/>
      <c r="AC10" s="31"/>
      <c r="AD10" s="31"/>
      <c r="AE10" s="39"/>
      <c r="AF10" s="34"/>
      <c r="AG10" s="31"/>
      <c r="AH10" s="35"/>
      <c r="AI10" s="31"/>
      <c r="AJ10" s="31"/>
      <c r="AL10" s="288"/>
    </row>
    <row r="11" spans="2:38" s="40" customFormat="1" x14ac:dyDescent="0.25">
      <c r="J11" s="29"/>
      <c r="K11" s="25" t="s">
        <v>136</v>
      </c>
      <c r="L11" s="41"/>
      <c r="M11" s="42"/>
      <c r="N11" s="42"/>
      <c r="O11" s="42"/>
      <c r="P11" s="43"/>
      <c r="Q11" s="42"/>
      <c r="R11" s="42"/>
      <c r="S11" s="44"/>
      <c r="T11" s="41"/>
      <c r="U11" s="42"/>
      <c r="V11" s="42"/>
      <c r="W11" s="42"/>
      <c r="X11" s="42"/>
      <c r="Y11" s="41"/>
      <c r="Z11" s="42"/>
      <c r="AA11" s="42"/>
      <c r="AB11" s="41"/>
      <c r="AC11" s="41"/>
      <c r="AD11" s="42"/>
      <c r="AE11" s="42"/>
      <c r="AF11" s="45"/>
      <c r="AG11" s="42"/>
      <c r="AH11" s="42"/>
      <c r="AI11" s="41"/>
      <c r="AJ11" s="41"/>
      <c r="AL11" s="289"/>
    </row>
    <row r="12" spans="2:38" s="46" customFormat="1" ht="15" customHeight="1" x14ac:dyDescent="0.25">
      <c r="E12" s="47"/>
      <c r="F12" s="47"/>
      <c r="G12" s="47"/>
      <c r="H12" s="47"/>
      <c r="I12" s="47"/>
      <c r="J12" s="48"/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293" t="s">
        <v>593</v>
      </c>
      <c r="AJ12" s="293"/>
      <c r="AL12" s="290"/>
    </row>
    <row r="13" spans="2:38" s="51" customFormat="1" ht="126" customHeight="1" x14ac:dyDescent="0.25">
      <c r="E13" s="52" t="s">
        <v>137</v>
      </c>
      <c r="F13" s="52"/>
      <c r="G13" s="52"/>
      <c r="H13" s="52"/>
      <c r="I13" s="52"/>
      <c r="J13" s="53" t="s">
        <v>138</v>
      </c>
      <c r="K13" s="54" t="s">
        <v>139</v>
      </c>
      <c r="L13" s="90" t="s">
        <v>355</v>
      </c>
      <c r="M13" s="55"/>
      <c r="N13" s="55"/>
      <c r="O13" s="56"/>
      <c r="P13" s="90" t="s">
        <v>140</v>
      </c>
      <c r="Q13" s="56"/>
      <c r="R13" s="90"/>
      <c r="S13" s="57" t="s">
        <v>560</v>
      </c>
      <c r="T13" s="57" t="s">
        <v>561</v>
      </c>
      <c r="U13" s="57" t="s">
        <v>562</v>
      </c>
      <c r="V13" s="57" t="s">
        <v>556</v>
      </c>
      <c r="W13" s="57" t="s">
        <v>587</v>
      </c>
      <c r="X13" s="57" t="s">
        <v>567</v>
      </c>
      <c r="Y13" s="57" t="s">
        <v>554</v>
      </c>
      <c r="Z13" s="57" t="s">
        <v>568</v>
      </c>
      <c r="AA13" s="57" t="s">
        <v>586</v>
      </c>
      <c r="AB13" s="57" t="s">
        <v>552</v>
      </c>
      <c r="AC13" s="57" t="s">
        <v>551</v>
      </c>
      <c r="AD13" s="57" t="s">
        <v>550</v>
      </c>
      <c r="AE13" s="57" t="s">
        <v>557</v>
      </c>
      <c r="AF13" s="57" t="s">
        <v>558</v>
      </c>
      <c r="AG13" s="57" t="s">
        <v>589</v>
      </c>
      <c r="AH13" s="57" t="s">
        <v>547</v>
      </c>
      <c r="AI13" s="279" t="s">
        <v>604</v>
      </c>
      <c r="AJ13" s="279" t="s">
        <v>603</v>
      </c>
      <c r="AL13" s="294" t="s">
        <v>591</v>
      </c>
    </row>
    <row r="14" spans="2:38" s="58" customFormat="1" ht="11.25" x14ac:dyDescent="0.25">
      <c r="E14" s="59" t="s">
        <v>106</v>
      </c>
      <c r="F14" s="59"/>
      <c r="G14" s="59"/>
      <c r="H14" s="59"/>
      <c r="I14" s="59"/>
      <c r="J14" s="60" t="s">
        <v>563</v>
      </c>
      <c r="K14" s="60" t="s">
        <v>549</v>
      </c>
      <c r="L14" s="60"/>
      <c r="M14" s="60"/>
      <c r="N14" s="60"/>
      <c r="O14" s="60"/>
      <c r="P14" s="60"/>
      <c r="Q14" s="60"/>
      <c r="R14" s="60"/>
      <c r="S14" s="60" t="s">
        <v>116</v>
      </c>
      <c r="T14" s="60" t="s">
        <v>149</v>
      </c>
      <c r="U14" s="60" t="s">
        <v>150</v>
      </c>
      <c r="V14" s="60" t="s">
        <v>151</v>
      </c>
      <c r="W14" s="60" t="s">
        <v>152</v>
      </c>
      <c r="X14" s="60" t="s">
        <v>153</v>
      </c>
      <c r="Y14" s="60" t="s">
        <v>154</v>
      </c>
      <c r="Z14" s="60" t="s">
        <v>155</v>
      </c>
      <c r="AA14" s="60" t="s">
        <v>156</v>
      </c>
      <c r="AB14" s="60" t="s">
        <v>157</v>
      </c>
      <c r="AC14" s="60" t="s">
        <v>158</v>
      </c>
      <c r="AD14" s="60" t="s">
        <v>159</v>
      </c>
      <c r="AE14" s="60" t="s">
        <v>160</v>
      </c>
      <c r="AF14" s="60" t="s">
        <v>161</v>
      </c>
      <c r="AG14" s="60" t="s">
        <v>159</v>
      </c>
      <c r="AH14" s="60" t="s">
        <v>162</v>
      </c>
      <c r="AI14" s="60" t="s">
        <v>163</v>
      </c>
      <c r="AJ14" s="60" t="s">
        <v>544</v>
      </c>
      <c r="AL14" s="291" t="s">
        <v>592</v>
      </c>
    </row>
    <row r="15" spans="2:38" s="61" customFormat="1" x14ac:dyDescent="0.25">
      <c r="E15" s="62"/>
      <c r="F15" s="63"/>
      <c r="G15" s="63"/>
      <c r="H15" s="64"/>
      <c r="I15" s="65"/>
      <c r="J15" s="220" t="s">
        <v>165</v>
      </c>
      <c r="K15" s="221"/>
      <c r="L15" s="222">
        <f t="shared" ref="L15:Q15" si="0">SUM(L16+L165+L167)</f>
        <v>0</v>
      </c>
      <c r="M15" s="222">
        <f t="shared" si="0"/>
        <v>0</v>
      </c>
      <c r="N15" s="222">
        <f t="shared" si="0"/>
        <v>0</v>
      </c>
      <c r="O15" s="222">
        <f t="shared" si="0"/>
        <v>0</v>
      </c>
      <c r="P15" s="222">
        <f t="shared" si="0"/>
        <v>0</v>
      </c>
      <c r="Q15" s="222">
        <f t="shared" si="0"/>
        <v>0</v>
      </c>
      <c r="R15" s="222"/>
      <c r="S15" s="222">
        <f>SUM(S16+S165+S167)</f>
        <v>954022</v>
      </c>
      <c r="T15" s="222">
        <f>SUM(T16+T165+T167)</f>
        <v>29700</v>
      </c>
      <c r="U15" s="199">
        <f>SUM(S15:T15)</f>
        <v>983722</v>
      </c>
      <c r="V15" s="222">
        <f t="shared" ref="V15:AD15" si="1">SUM(V16+V165+V167)</f>
        <v>465420</v>
      </c>
      <c r="W15" s="222">
        <f t="shared" si="1"/>
        <v>14000</v>
      </c>
      <c r="X15" s="222">
        <f t="shared" si="1"/>
        <v>331150</v>
      </c>
      <c r="Y15" s="222">
        <f t="shared" si="1"/>
        <v>30000</v>
      </c>
      <c r="Z15" s="222">
        <f t="shared" si="1"/>
        <v>125550</v>
      </c>
      <c r="AA15" s="222">
        <f t="shared" si="1"/>
        <v>74000</v>
      </c>
      <c r="AB15" s="222">
        <f t="shared" si="1"/>
        <v>0</v>
      </c>
      <c r="AC15" s="222">
        <f t="shared" si="1"/>
        <v>0</v>
      </c>
      <c r="AD15" s="222">
        <f t="shared" si="1"/>
        <v>80000</v>
      </c>
      <c r="AE15" s="199">
        <f t="shared" ref="AE15" si="2">SUM(V15:AD15)</f>
        <v>1120120</v>
      </c>
      <c r="AF15" s="199">
        <f>SUM(U15+AE15)</f>
        <v>2103842</v>
      </c>
      <c r="AG15" s="222">
        <f>SUM(AG16+AG165+AG167)</f>
        <v>3355800</v>
      </c>
      <c r="AH15" s="199">
        <f>SUM(AF15:AG15)</f>
        <v>5459642</v>
      </c>
      <c r="AI15" s="222">
        <f>SUM(AI16+AI165+AI167)</f>
        <v>2112358</v>
      </c>
      <c r="AJ15" s="222">
        <f>SUM(AJ16+AJ165+AJ167)</f>
        <v>2118474</v>
      </c>
      <c r="AL15" s="292">
        <f>SUM(S15+AE15)</f>
        <v>2074142</v>
      </c>
    </row>
    <row r="16" spans="2:38" s="40" customFormat="1" x14ac:dyDescent="0.25">
      <c r="E16" s="62"/>
      <c r="F16" s="64"/>
      <c r="G16" s="64"/>
      <c r="H16" s="64"/>
      <c r="I16" s="65"/>
      <c r="J16" s="220" t="s">
        <v>166</v>
      </c>
      <c r="K16" s="221"/>
      <c r="L16" s="222">
        <f t="shared" ref="L16:Q16" si="3">SUM(L17+L140)</f>
        <v>0</v>
      </c>
      <c r="M16" s="222">
        <f t="shared" si="3"/>
        <v>0</v>
      </c>
      <c r="N16" s="222">
        <f t="shared" si="3"/>
        <v>0</v>
      </c>
      <c r="O16" s="222">
        <f t="shared" si="3"/>
        <v>0</v>
      </c>
      <c r="P16" s="222">
        <f t="shared" si="3"/>
        <v>0</v>
      </c>
      <c r="Q16" s="222">
        <f t="shared" si="3"/>
        <v>0</v>
      </c>
      <c r="R16" s="222"/>
      <c r="S16" s="222">
        <f>SUM(S17+S140)</f>
        <v>954022</v>
      </c>
      <c r="T16" s="222">
        <f>SUM(T17+T140)</f>
        <v>29700</v>
      </c>
      <c r="U16" s="199">
        <f t="shared" ref="U16:U81" si="4">SUM(S16:T16)</f>
        <v>983722</v>
      </c>
      <c r="V16" s="222">
        <f t="shared" ref="V16:AD16" si="5">SUM(V17+V140)</f>
        <v>465420</v>
      </c>
      <c r="W16" s="222">
        <f t="shared" si="5"/>
        <v>14000</v>
      </c>
      <c r="X16" s="222">
        <f t="shared" si="5"/>
        <v>331150</v>
      </c>
      <c r="Y16" s="222">
        <f t="shared" si="5"/>
        <v>30000</v>
      </c>
      <c r="Z16" s="222">
        <f t="shared" si="5"/>
        <v>125550</v>
      </c>
      <c r="AA16" s="222">
        <f t="shared" si="5"/>
        <v>74000</v>
      </c>
      <c r="AB16" s="222">
        <f t="shared" si="5"/>
        <v>0</v>
      </c>
      <c r="AC16" s="222">
        <f t="shared" si="5"/>
        <v>0</v>
      </c>
      <c r="AD16" s="222">
        <f t="shared" si="5"/>
        <v>0</v>
      </c>
      <c r="AE16" s="199">
        <f t="shared" ref="AE16:AE81" si="6">SUM(V16:AD16)</f>
        <v>1040120</v>
      </c>
      <c r="AF16" s="199">
        <f t="shared" ref="AF16:AF81" si="7">SUM(U16+AE16)</f>
        <v>2023842</v>
      </c>
      <c r="AG16" s="222">
        <f>SUM(AG17+AG140)</f>
        <v>3355800</v>
      </c>
      <c r="AH16" s="199">
        <f t="shared" ref="AH16:AH81" si="8">SUM(AF16:AG16)</f>
        <v>5379642</v>
      </c>
      <c r="AI16" s="222">
        <f>SUM(AI17+AI140)</f>
        <v>2112358</v>
      </c>
      <c r="AJ16" s="222">
        <f>SUM(AJ17+AJ140)</f>
        <v>2118474</v>
      </c>
      <c r="AL16" s="292">
        <f t="shared" ref="AL16:AL79" si="9">SUM(S16+AE16)</f>
        <v>1994142</v>
      </c>
    </row>
    <row r="17" spans="4:38" s="40" customFormat="1" x14ac:dyDescent="0.25">
      <c r="E17" s="62"/>
      <c r="F17" s="64"/>
      <c r="G17" s="64"/>
      <c r="H17" s="64"/>
      <c r="I17" s="65"/>
      <c r="J17" s="223" t="s">
        <v>112</v>
      </c>
      <c r="K17" s="224" t="s">
        <v>167</v>
      </c>
      <c r="L17" s="222">
        <f t="shared" ref="L17:Q17" si="10">SUM(L18+L82+L95+L110+L128+L134)</f>
        <v>0</v>
      </c>
      <c r="M17" s="222">
        <f t="shared" si="10"/>
        <v>0</v>
      </c>
      <c r="N17" s="222">
        <f t="shared" si="10"/>
        <v>0</v>
      </c>
      <c r="O17" s="222">
        <f t="shared" si="10"/>
        <v>0</v>
      </c>
      <c r="P17" s="222">
        <f t="shared" si="10"/>
        <v>0</v>
      </c>
      <c r="Q17" s="222">
        <f t="shared" si="10"/>
        <v>0</v>
      </c>
      <c r="R17" s="222"/>
      <c r="S17" s="222">
        <f>SUM(S18+S82+S95+S110+S128+S134)</f>
        <v>954022</v>
      </c>
      <c r="T17" s="222">
        <f>SUM(T18+T82+T95+T110+T128+T134)</f>
        <v>29700</v>
      </c>
      <c r="U17" s="199">
        <f t="shared" si="4"/>
        <v>983722</v>
      </c>
      <c r="V17" s="222">
        <f t="shared" ref="V17:AD17" si="11">SUM(V18+V82+V95+V110+V128+V134)</f>
        <v>465420</v>
      </c>
      <c r="W17" s="222">
        <f t="shared" si="11"/>
        <v>14000</v>
      </c>
      <c r="X17" s="222">
        <f t="shared" si="11"/>
        <v>331150</v>
      </c>
      <c r="Y17" s="222">
        <f t="shared" si="11"/>
        <v>30000</v>
      </c>
      <c r="Z17" s="222">
        <f t="shared" si="11"/>
        <v>125550</v>
      </c>
      <c r="AA17" s="222">
        <f t="shared" si="11"/>
        <v>74000</v>
      </c>
      <c r="AB17" s="222">
        <f t="shared" si="11"/>
        <v>0</v>
      </c>
      <c r="AC17" s="222">
        <f t="shared" si="11"/>
        <v>0</v>
      </c>
      <c r="AD17" s="222">
        <f t="shared" si="11"/>
        <v>0</v>
      </c>
      <c r="AE17" s="199">
        <f t="shared" si="6"/>
        <v>1040120</v>
      </c>
      <c r="AF17" s="199">
        <f t="shared" si="7"/>
        <v>2023842</v>
      </c>
      <c r="AG17" s="222">
        <f>SUM(AG18+AG82+AG95+AG110+AG128+AG134)</f>
        <v>3355800</v>
      </c>
      <c r="AH17" s="199">
        <f t="shared" si="8"/>
        <v>5379642</v>
      </c>
      <c r="AI17" s="222">
        <f>SUM(AI18+AI82+AI95+AI110+AI128+AI134)</f>
        <v>2112358</v>
      </c>
      <c r="AJ17" s="222">
        <f>SUM(AJ18+AJ82+AJ95+AJ110+AJ128+AJ134)</f>
        <v>2118474</v>
      </c>
      <c r="AL17" s="292">
        <f t="shared" si="9"/>
        <v>1994142</v>
      </c>
    </row>
    <row r="18" spans="4:38" s="40" customFormat="1" x14ac:dyDescent="0.25">
      <c r="E18" s="62"/>
      <c r="F18" s="64"/>
      <c r="G18" s="64"/>
      <c r="H18" s="64"/>
      <c r="I18" s="65"/>
      <c r="J18" s="225" t="s">
        <v>168</v>
      </c>
      <c r="K18" s="226" t="s">
        <v>169</v>
      </c>
      <c r="L18" s="222">
        <f>SUM(L19+L25+L37+L56+L66+L73)</f>
        <v>0</v>
      </c>
      <c r="M18" s="222">
        <f t="shared" ref="M18:AD18" si="12">SUM(M19+M25+M37+M56+M66+M73)</f>
        <v>0</v>
      </c>
      <c r="N18" s="222">
        <f t="shared" si="12"/>
        <v>0</v>
      </c>
      <c r="O18" s="222">
        <f t="shared" si="12"/>
        <v>0</v>
      </c>
      <c r="P18" s="222">
        <f t="shared" si="12"/>
        <v>0</v>
      </c>
      <c r="Q18" s="222">
        <f t="shared" si="12"/>
        <v>0</v>
      </c>
      <c r="R18" s="222"/>
      <c r="S18" s="222">
        <f t="shared" si="12"/>
        <v>0</v>
      </c>
      <c r="T18" s="222">
        <f t="shared" si="12"/>
        <v>0</v>
      </c>
      <c r="U18" s="199">
        <f t="shared" si="4"/>
        <v>0</v>
      </c>
      <c r="V18" s="222">
        <f t="shared" si="12"/>
        <v>0</v>
      </c>
      <c r="W18" s="222">
        <f t="shared" si="12"/>
        <v>14000</v>
      </c>
      <c r="X18" s="222">
        <f t="shared" si="12"/>
        <v>331150</v>
      </c>
      <c r="Y18" s="222">
        <f t="shared" si="12"/>
        <v>30000</v>
      </c>
      <c r="Z18" s="222">
        <f t="shared" si="12"/>
        <v>125550</v>
      </c>
      <c r="AA18" s="222">
        <f t="shared" si="12"/>
        <v>0</v>
      </c>
      <c r="AB18" s="222">
        <f t="shared" si="12"/>
        <v>0</v>
      </c>
      <c r="AC18" s="222">
        <f t="shared" si="12"/>
        <v>0</v>
      </c>
      <c r="AD18" s="222">
        <f t="shared" si="12"/>
        <v>0</v>
      </c>
      <c r="AE18" s="199">
        <f t="shared" si="6"/>
        <v>500700</v>
      </c>
      <c r="AF18" s="199">
        <f t="shared" si="7"/>
        <v>500700</v>
      </c>
      <c r="AG18" s="222">
        <f t="shared" ref="AG18" si="13">SUM(AG19+AG25+AG37+AG56+AG66+AG73)</f>
        <v>3355800</v>
      </c>
      <c r="AH18" s="199">
        <f t="shared" si="8"/>
        <v>3856500</v>
      </c>
      <c r="AI18" s="222">
        <f>+AI25+AI56+AI73</f>
        <v>569851</v>
      </c>
      <c r="AJ18" s="222">
        <f>+AJ25+AJ56+AJ73</f>
        <v>573844</v>
      </c>
      <c r="AL18" s="292">
        <f t="shared" si="9"/>
        <v>500700</v>
      </c>
    </row>
    <row r="19" spans="4:38" s="40" customFormat="1" hidden="1" x14ac:dyDescent="0.25">
      <c r="E19" s="62" t="s">
        <v>170</v>
      </c>
      <c r="F19" s="64"/>
      <c r="G19" s="64"/>
      <c r="H19" s="64"/>
      <c r="I19" s="65"/>
      <c r="J19" s="227" t="s">
        <v>171</v>
      </c>
      <c r="K19" s="228" t="s">
        <v>172</v>
      </c>
      <c r="L19" s="229">
        <f t="shared" ref="L19" si="14">SUM(L20+L23)</f>
        <v>0</v>
      </c>
      <c r="M19" s="229">
        <f>SUM(M20+M23)</f>
        <v>0</v>
      </c>
      <c r="N19" s="229">
        <f>SUM(N20+N23)</f>
        <v>0</v>
      </c>
      <c r="O19" s="229">
        <f t="shared" ref="O19:AD19" si="15">SUM(O20+O23)</f>
        <v>0</v>
      </c>
      <c r="P19" s="229">
        <f t="shared" si="15"/>
        <v>0</v>
      </c>
      <c r="Q19" s="229">
        <f t="shared" si="15"/>
        <v>0</v>
      </c>
      <c r="R19" s="229"/>
      <c r="S19" s="229">
        <f t="shared" si="15"/>
        <v>0</v>
      </c>
      <c r="T19" s="229">
        <f t="shared" si="15"/>
        <v>0</v>
      </c>
      <c r="U19" s="199">
        <f t="shared" si="4"/>
        <v>0</v>
      </c>
      <c r="V19" s="229">
        <f t="shared" si="15"/>
        <v>0</v>
      </c>
      <c r="W19" s="229">
        <f t="shared" si="15"/>
        <v>0</v>
      </c>
      <c r="X19" s="229">
        <f>SUM(X20+X23)</f>
        <v>0</v>
      </c>
      <c r="Y19" s="229">
        <f t="shared" ref="Y19" si="16">SUM(Y20+Y23)</f>
        <v>0</v>
      </c>
      <c r="Z19" s="229">
        <f t="shared" si="15"/>
        <v>0</v>
      </c>
      <c r="AA19" s="229">
        <f t="shared" si="15"/>
        <v>0</v>
      </c>
      <c r="AB19" s="229">
        <f t="shared" si="15"/>
        <v>0</v>
      </c>
      <c r="AC19" s="229">
        <f t="shared" si="15"/>
        <v>0</v>
      </c>
      <c r="AD19" s="229">
        <f t="shared" si="15"/>
        <v>0</v>
      </c>
      <c r="AE19" s="199">
        <f t="shared" si="6"/>
        <v>0</v>
      </c>
      <c r="AF19" s="199">
        <f t="shared" si="7"/>
        <v>0</v>
      </c>
      <c r="AG19" s="229">
        <f t="shared" ref="AG19" si="17">SUM(AG20+AG23)</f>
        <v>0</v>
      </c>
      <c r="AH19" s="199">
        <f t="shared" si="8"/>
        <v>0</v>
      </c>
      <c r="AI19" s="229">
        <f t="shared" ref="AI19:AJ19" si="18">SUM(AI20+AI23)</f>
        <v>0</v>
      </c>
      <c r="AJ19" s="229">
        <f t="shared" si="18"/>
        <v>0</v>
      </c>
      <c r="AL19" s="292">
        <f t="shared" si="9"/>
        <v>0</v>
      </c>
    </row>
    <row r="20" spans="4:38" s="69" customFormat="1" hidden="1" x14ac:dyDescent="0.25">
      <c r="E20" s="66" t="s">
        <v>170</v>
      </c>
      <c r="F20" s="67"/>
      <c r="G20" s="67"/>
      <c r="H20" s="67"/>
      <c r="I20" s="68"/>
      <c r="J20" s="230" t="s">
        <v>173</v>
      </c>
      <c r="K20" s="231" t="s">
        <v>174</v>
      </c>
      <c r="L20" s="232">
        <f>SUM(L21:L22)</f>
        <v>0</v>
      </c>
      <c r="M20" s="232">
        <f>SUM(M21:M22)</f>
        <v>0</v>
      </c>
      <c r="N20" s="232">
        <f>SUM(N21:N22)</f>
        <v>0</v>
      </c>
      <c r="O20" s="232">
        <f t="shared" ref="O20:AD20" si="19">SUM(O21:O22)</f>
        <v>0</v>
      </c>
      <c r="P20" s="232">
        <f t="shared" si="19"/>
        <v>0</v>
      </c>
      <c r="Q20" s="232">
        <f t="shared" si="19"/>
        <v>0</v>
      </c>
      <c r="R20" s="232"/>
      <c r="S20" s="232">
        <f t="shared" si="19"/>
        <v>0</v>
      </c>
      <c r="T20" s="232">
        <f t="shared" si="19"/>
        <v>0</v>
      </c>
      <c r="U20" s="199">
        <f t="shared" si="4"/>
        <v>0</v>
      </c>
      <c r="V20" s="232">
        <f t="shared" si="19"/>
        <v>0</v>
      </c>
      <c r="W20" s="232">
        <f t="shared" si="19"/>
        <v>0</v>
      </c>
      <c r="X20" s="232">
        <f>SUM(X21:X22)</f>
        <v>0</v>
      </c>
      <c r="Y20" s="232">
        <f t="shared" ref="Y20" si="20">SUM(Y21:Y22)</f>
        <v>0</v>
      </c>
      <c r="Z20" s="232">
        <f t="shared" si="19"/>
        <v>0</v>
      </c>
      <c r="AA20" s="232">
        <f t="shared" si="19"/>
        <v>0</v>
      </c>
      <c r="AB20" s="232">
        <f>SUM(AB21:AB22)</f>
        <v>0</v>
      </c>
      <c r="AC20" s="232">
        <f t="shared" si="19"/>
        <v>0</v>
      </c>
      <c r="AD20" s="232">
        <f t="shared" si="19"/>
        <v>0</v>
      </c>
      <c r="AE20" s="199">
        <f t="shared" si="6"/>
        <v>0</v>
      </c>
      <c r="AF20" s="199">
        <f t="shared" si="7"/>
        <v>0</v>
      </c>
      <c r="AG20" s="232">
        <f t="shared" ref="AG20" si="21">SUM(AG21:AG22)</f>
        <v>0</v>
      </c>
      <c r="AH20" s="199">
        <f t="shared" si="8"/>
        <v>0</v>
      </c>
      <c r="AI20" s="232">
        <f t="shared" ref="AI20:AJ20" si="22">SUM(AI21:AI22)</f>
        <v>0</v>
      </c>
      <c r="AJ20" s="232">
        <f t="shared" si="22"/>
        <v>0</v>
      </c>
      <c r="AL20" s="292">
        <f t="shared" si="9"/>
        <v>0</v>
      </c>
    </row>
    <row r="21" spans="4:38" s="73" customFormat="1" hidden="1" x14ac:dyDescent="0.25">
      <c r="E21" s="70" t="s">
        <v>170</v>
      </c>
      <c r="F21" s="71"/>
      <c r="G21" s="71"/>
      <c r="H21" s="71"/>
      <c r="I21" s="72"/>
      <c r="J21" s="233" t="s">
        <v>175</v>
      </c>
      <c r="K21" s="234" t="s">
        <v>176</v>
      </c>
      <c r="L21" s="235"/>
      <c r="M21" s="235"/>
      <c r="N21" s="235"/>
      <c r="O21" s="235"/>
      <c r="P21" s="235">
        <f t="shared" ref="P21:P22" si="23">Q21-O21</f>
        <v>0</v>
      </c>
      <c r="Q21" s="235"/>
      <c r="R21" s="235"/>
      <c r="S21" s="235"/>
      <c r="T21" s="235"/>
      <c r="U21" s="199">
        <f t="shared" si="4"/>
        <v>0</v>
      </c>
      <c r="V21" s="235"/>
      <c r="W21" s="235"/>
      <c r="X21" s="235"/>
      <c r="Y21" s="235"/>
      <c r="Z21" s="235"/>
      <c r="AA21" s="235"/>
      <c r="AB21" s="235"/>
      <c r="AC21" s="235"/>
      <c r="AD21" s="235"/>
      <c r="AE21" s="199">
        <f t="shared" si="6"/>
        <v>0</v>
      </c>
      <c r="AF21" s="199">
        <f t="shared" si="7"/>
        <v>0</v>
      </c>
      <c r="AG21" s="235"/>
      <c r="AH21" s="199">
        <f t="shared" si="8"/>
        <v>0</v>
      </c>
      <c r="AI21" s="235"/>
      <c r="AJ21" s="235"/>
      <c r="AL21" s="292">
        <f t="shared" si="9"/>
        <v>0</v>
      </c>
    </row>
    <row r="22" spans="4:38" s="73" customFormat="1" hidden="1" x14ac:dyDescent="0.25">
      <c r="E22" s="70" t="s">
        <v>170</v>
      </c>
      <c r="F22" s="71"/>
      <c r="G22" s="71"/>
      <c r="H22" s="71"/>
      <c r="I22" s="72"/>
      <c r="J22" s="233" t="s">
        <v>175</v>
      </c>
      <c r="K22" s="234" t="s">
        <v>176</v>
      </c>
      <c r="L22" s="235"/>
      <c r="M22" s="235"/>
      <c r="N22" s="235"/>
      <c r="O22" s="235"/>
      <c r="P22" s="235">
        <f t="shared" si="23"/>
        <v>0</v>
      </c>
      <c r="Q22" s="235"/>
      <c r="R22" s="235"/>
      <c r="S22" s="235"/>
      <c r="T22" s="235"/>
      <c r="U22" s="199">
        <f t="shared" si="4"/>
        <v>0</v>
      </c>
      <c r="V22" s="235"/>
      <c r="W22" s="235"/>
      <c r="X22" s="235"/>
      <c r="Y22" s="235"/>
      <c r="Z22" s="235"/>
      <c r="AA22" s="235"/>
      <c r="AB22" s="235"/>
      <c r="AC22" s="235"/>
      <c r="AD22" s="235"/>
      <c r="AE22" s="199">
        <f t="shared" si="6"/>
        <v>0</v>
      </c>
      <c r="AF22" s="199">
        <f t="shared" si="7"/>
        <v>0</v>
      </c>
      <c r="AG22" s="235"/>
      <c r="AH22" s="199">
        <f t="shared" si="8"/>
        <v>0</v>
      </c>
      <c r="AI22" s="235"/>
      <c r="AJ22" s="235"/>
      <c r="AL22" s="292">
        <f t="shared" si="9"/>
        <v>0</v>
      </c>
    </row>
    <row r="23" spans="4:38" s="69" customFormat="1" hidden="1" x14ac:dyDescent="0.25">
      <c r="E23" s="66" t="s">
        <v>170</v>
      </c>
      <c r="F23" s="67"/>
      <c r="G23" s="67"/>
      <c r="H23" s="67"/>
      <c r="I23" s="68"/>
      <c r="J23" s="230" t="s">
        <v>177</v>
      </c>
      <c r="K23" s="231" t="s">
        <v>178</v>
      </c>
      <c r="L23" s="232">
        <f>SUM(L24:L24)</f>
        <v>0</v>
      </c>
      <c r="M23" s="232">
        <f t="shared" ref="M23:AD23" si="24">SUM(M24:M24)</f>
        <v>0</v>
      </c>
      <c r="N23" s="232">
        <f t="shared" si="24"/>
        <v>0</v>
      </c>
      <c r="O23" s="232">
        <f t="shared" si="24"/>
        <v>0</v>
      </c>
      <c r="P23" s="232">
        <f t="shared" si="24"/>
        <v>0</v>
      </c>
      <c r="Q23" s="232">
        <f t="shared" si="24"/>
        <v>0</v>
      </c>
      <c r="R23" s="232"/>
      <c r="S23" s="232">
        <f t="shared" si="24"/>
        <v>0</v>
      </c>
      <c r="T23" s="232">
        <f t="shared" si="24"/>
        <v>0</v>
      </c>
      <c r="U23" s="199">
        <f t="shared" si="4"/>
        <v>0</v>
      </c>
      <c r="V23" s="232">
        <f t="shared" si="24"/>
        <v>0</v>
      </c>
      <c r="W23" s="232">
        <f t="shared" si="24"/>
        <v>0</v>
      </c>
      <c r="X23" s="232">
        <f t="shared" si="24"/>
        <v>0</v>
      </c>
      <c r="Y23" s="232">
        <f t="shared" si="24"/>
        <v>0</v>
      </c>
      <c r="Z23" s="232">
        <f t="shared" si="24"/>
        <v>0</v>
      </c>
      <c r="AA23" s="232">
        <f t="shared" si="24"/>
        <v>0</v>
      </c>
      <c r="AB23" s="232">
        <f>SUM(AB24:AB24)</f>
        <v>0</v>
      </c>
      <c r="AC23" s="232">
        <f t="shared" si="24"/>
        <v>0</v>
      </c>
      <c r="AD23" s="232">
        <f t="shared" si="24"/>
        <v>0</v>
      </c>
      <c r="AE23" s="199">
        <f t="shared" si="6"/>
        <v>0</v>
      </c>
      <c r="AF23" s="199">
        <f t="shared" si="7"/>
        <v>0</v>
      </c>
      <c r="AG23" s="232">
        <f t="shared" ref="AG23" si="25">SUM(AG24:AG24)</f>
        <v>0</v>
      </c>
      <c r="AH23" s="199">
        <f t="shared" si="8"/>
        <v>0</v>
      </c>
      <c r="AI23" s="232">
        <f t="shared" ref="AI23:AJ23" si="26">SUM(AI24:AI24)</f>
        <v>0</v>
      </c>
      <c r="AJ23" s="232">
        <f t="shared" si="26"/>
        <v>0</v>
      </c>
      <c r="AL23" s="292">
        <f t="shared" si="9"/>
        <v>0</v>
      </c>
    </row>
    <row r="24" spans="4:38" s="74" customFormat="1" hidden="1" x14ac:dyDescent="0.25">
      <c r="E24" s="70" t="s">
        <v>170</v>
      </c>
      <c r="F24" s="71"/>
      <c r="G24" s="71"/>
      <c r="H24" s="71"/>
      <c r="I24" s="72"/>
      <c r="J24" s="233" t="s">
        <v>179</v>
      </c>
      <c r="K24" s="234" t="s">
        <v>180</v>
      </c>
      <c r="L24" s="235"/>
      <c r="M24" s="235"/>
      <c r="N24" s="235"/>
      <c r="O24" s="235"/>
      <c r="P24" s="235">
        <f t="shared" ref="P24" si="27">Q24-O24</f>
        <v>0</v>
      </c>
      <c r="Q24" s="235"/>
      <c r="R24" s="235"/>
      <c r="S24" s="235"/>
      <c r="T24" s="235"/>
      <c r="U24" s="199">
        <f t="shared" si="4"/>
        <v>0</v>
      </c>
      <c r="V24" s="235"/>
      <c r="W24" s="235"/>
      <c r="X24" s="235"/>
      <c r="Y24" s="235"/>
      <c r="Z24" s="235"/>
      <c r="AA24" s="235"/>
      <c r="AB24" s="235"/>
      <c r="AC24" s="235"/>
      <c r="AD24" s="235"/>
      <c r="AE24" s="199">
        <f t="shared" si="6"/>
        <v>0</v>
      </c>
      <c r="AF24" s="199">
        <f t="shared" si="7"/>
        <v>0</v>
      </c>
      <c r="AG24" s="235"/>
      <c r="AH24" s="199">
        <f t="shared" si="8"/>
        <v>0</v>
      </c>
      <c r="AI24" s="235"/>
      <c r="AJ24" s="235"/>
      <c r="AL24" s="292">
        <f t="shared" si="9"/>
        <v>0</v>
      </c>
    </row>
    <row r="25" spans="4:38" s="40" customFormat="1" ht="14.25" customHeight="1" x14ac:dyDescent="0.25">
      <c r="D25" s="87" t="s">
        <v>346</v>
      </c>
      <c r="E25" s="62" t="s">
        <v>170</v>
      </c>
      <c r="F25" s="64"/>
      <c r="G25" s="64"/>
      <c r="H25" s="64"/>
      <c r="I25" s="65"/>
      <c r="J25" s="227" t="s">
        <v>181</v>
      </c>
      <c r="K25" s="228" t="s">
        <v>182</v>
      </c>
      <c r="L25" s="229">
        <f>SUM(L26+L28+L30+L34)</f>
        <v>0</v>
      </c>
      <c r="M25" s="229">
        <f t="shared" ref="M25:AD25" si="28">SUM(M26+M28+M30+M34)</f>
        <v>0</v>
      </c>
      <c r="N25" s="229">
        <f t="shared" si="28"/>
        <v>0</v>
      </c>
      <c r="O25" s="229">
        <f t="shared" si="28"/>
        <v>0</v>
      </c>
      <c r="P25" s="229">
        <f t="shared" si="28"/>
        <v>0</v>
      </c>
      <c r="Q25" s="229">
        <f t="shared" si="28"/>
        <v>0</v>
      </c>
      <c r="R25" s="229"/>
      <c r="S25" s="229">
        <f t="shared" si="28"/>
        <v>0</v>
      </c>
      <c r="T25" s="229">
        <f t="shared" si="28"/>
        <v>0</v>
      </c>
      <c r="U25" s="199">
        <f t="shared" si="4"/>
        <v>0</v>
      </c>
      <c r="V25" s="229">
        <f t="shared" si="28"/>
        <v>0</v>
      </c>
      <c r="W25" s="229">
        <f t="shared" si="28"/>
        <v>0</v>
      </c>
      <c r="X25" s="229">
        <f t="shared" si="28"/>
        <v>0</v>
      </c>
      <c r="Y25" s="229">
        <f t="shared" si="28"/>
        <v>30000</v>
      </c>
      <c r="Z25" s="229">
        <f t="shared" si="28"/>
        <v>125550</v>
      </c>
      <c r="AA25" s="229">
        <f t="shared" si="28"/>
        <v>0</v>
      </c>
      <c r="AB25" s="229">
        <f t="shared" si="28"/>
        <v>0</v>
      </c>
      <c r="AC25" s="229">
        <f t="shared" si="28"/>
        <v>0</v>
      </c>
      <c r="AD25" s="229">
        <f t="shared" si="28"/>
        <v>0</v>
      </c>
      <c r="AE25" s="199">
        <f t="shared" si="6"/>
        <v>155550</v>
      </c>
      <c r="AF25" s="199">
        <f t="shared" si="7"/>
        <v>155550</v>
      </c>
      <c r="AG25" s="229">
        <f t="shared" ref="AG25" si="29">SUM(AG26+AG28+AG30+AG34)</f>
        <v>0</v>
      </c>
      <c r="AH25" s="199">
        <f t="shared" si="8"/>
        <v>155550</v>
      </c>
      <c r="AI25" s="229">
        <f t="shared" ref="AI25:AJ25" si="30">SUM(AI26+AI28+AI30+AI34)</f>
        <v>236000</v>
      </c>
      <c r="AJ25" s="229">
        <f t="shared" si="30"/>
        <v>236000</v>
      </c>
      <c r="AL25" s="292">
        <f t="shared" si="9"/>
        <v>155550</v>
      </c>
    </row>
    <row r="26" spans="4:38" s="69" customFormat="1" x14ac:dyDescent="0.25">
      <c r="D26" s="88" t="s">
        <v>347</v>
      </c>
      <c r="E26" s="66" t="s">
        <v>170</v>
      </c>
      <c r="F26" s="67"/>
      <c r="G26" s="67"/>
      <c r="H26" s="67"/>
      <c r="I26" s="68"/>
      <c r="J26" s="230" t="s">
        <v>348</v>
      </c>
      <c r="K26" s="231" t="s">
        <v>349</v>
      </c>
      <c r="L26" s="232">
        <f>SUM(L27)</f>
        <v>0</v>
      </c>
      <c r="M26" s="232">
        <f t="shared" ref="M26:AJ26" si="31">SUM(M27)</f>
        <v>0</v>
      </c>
      <c r="N26" s="232">
        <f t="shared" si="31"/>
        <v>0</v>
      </c>
      <c r="O26" s="232">
        <f t="shared" si="31"/>
        <v>0</v>
      </c>
      <c r="P26" s="232">
        <f t="shared" si="31"/>
        <v>0</v>
      </c>
      <c r="Q26" s="232">
        <f t="shared" si="31"/>
        <v>0</v>
      </c>
      <c r="R26" s="232"/>
      <c r="S26" s="232">
        <f t="shared" si="31"/>
        <v>0</v>
      </c>
      <c r="T26" s="232">
        <f t="shared" si="31"/>
        <v>0</v>
      </c>
      <c r="U26" s="199">
        <f t="shared" si="4"/>
        <v>0</v>
      </c>
      <c r="V26" s="232">
        <f t="shared" si="31"/>
        <v>0</v>
      </c>
      <c r="W26" s="232">
        <f t="shared" si="31"/>
        <v>0</v>
      </c>
      <c r="X26" s="232">
        <f t="shared" si="31"/>
        <v>0</v>
      </c>
      <c r="Y26" s="232">
        <f t="shared" si="31"/>
        <v>30000</v>
      </c>
      <c r="Z26" s="232">
        <f t="shared" si="31"/>
        <v>85550</v>
      </c>
      <c r="AA26" s="232">
        <f t="shared" si="31"/>
        <v>0</v>
      </c>
      <c r="AB26" s="232">
        <f t="shared" si="31"/>
        <v>0</v>
      </c>
      <c r="AC26" s="232">
        <f t="shared" si="31"/>
        <v>0</v>
      </c>
      <c r="AD26" s="232">
        <f t="shared" si="31"/>
        <v>0</v>
      </c>
      <c r="AE26" s="199">
        <f t="shared" si="6"/>
        <v>115550</v>
      </c>
      <c r="AF26" s="199">
        <f t="shared" si="7"/>
        <v>115550</v>
      </c>
      <c r="AG26" s="232">
        <f t="shared" si="31"/>
        <v>0</v>
      </c>
      <c r="AH26" s="199">
        <f t="shared" si="8"/>
        <v>115550</v>
      </c>
      <c r="AI26" s="232">
        <f t="shared" si="31"/>
        <v>196000</v>
      </c>
      <c r="AJ26" s="232">
        <f t="shared" si="31"/>
        <v>196000</v>
      </c>
      <c r="AL26" s="292">
        <f t="shared" si="9"/>
        <v>115550</v>
      </c>
    </row>
    <row r="27" spans="4:38" s="73" customFormat="1" ht="16.5" customHeight="1" x14ac:dyDescent="0.25">
      <c r="D27" s="89" t="s">
        <v>350</v>
      </c>
      <c r="E27" s="70" t="s">
        <v>170</v>
      </c>
      <c r="F27" s="71"/>
      <c r="G27" s="71"/>
      <c r="H27" s="71"/>
      <c r="I27" s="72"/>
      <c r="J27" s="236" t="s">
        <v>351</v>
      </c>
      <c r="K27" s="234" t="s">
        <v>580</v>
      </c>
      <c r="L27" s="235"/>
      <c r="M27" s="235"/>
      <c r="N27" s="235"/>
      <c r="O27" s="235"/>
      <c r="P27" s="235">
        <f>Q27-O27</f>
        <v>0</v>
      </c>
      <c r="Q27" s="235"/>
      <c r="R27" s="235"/>
      <c r="S27" s="235"/>
      <c r="T27" s="235"/>
      <c r="U27" s="199">
        <f t="shared" si="4"/>
        <v>0</v>
      </c>
      <c r="V27" s="235"/>
      <c r="W27" s="235"/>
      <c r="X27" s="235"/>
      <c r="Y27" s="235">
        <v>30000</v>
      </c>
      <c r="Z27" s="235">
        <v>85550</v>
      </c>
      <c r="AA27" s="235"/>
      <c r="AB27" s="235"/>
      <c r="AC27" s="235"/>
      <c r="AD27" s="235"/>
      <c r="AE27" s="199">
        <f t="shared" si="6"/>
        <v>115550</v>
      </c>
      <c r="AF27" s="199">
        <f t="shared" si="7"/>
        <v>115550</v>
      </c>
      <c r="AG27" s="235"/>
      <c r="AH27" s="199">
        <f t="shared" si="8"/>
        <v>115550</v>
      </c>
      <c r="AI27" s="235">
        <v>196000</v>
      </c>
      <c r="AJ27" s="235">
        <v>196000</v>
      </c>
      <c r="AL27" s="292">
        <f t="shared" si="9"/>
        <v>115550</v>
      </c>
    </row>
    <row r="28" spans="4:38" s="69" customFormat="1" ht="16.5" customHeight="1" x14ac:dyDescent="0.25">
      <c r="D28" s="88" t="s">
        <v>347</v>
      </c>
      <c r="E28" s="66" t="s">
        <v>170</v>
      </c>
      <c r="F28" s="67"/>
      <c r="G28" s="67"/>
      <c r="H28" s="67"/>
      <c r="I28" s="68"/>
      <c r="J28" s="230" t="s">
        <v>352</v>
      </c>
      <c r="K28" s="231" t="s">
        <v>353</v>
      </c>
      <c r="L28" s="232">
        <f>SUM(L29)</f>
        <v>0</v>
      </c>
      <c r="M28" s="232">
        <f t="shared" ref="M28:AJ28" si="32">SUM(M29)</f>
        <v>0</v>
      </c>
      <c r="N28" s="232">
        <f t="shared" si="32"/>
        <v>0</v>
      </c>
      <c r="O28" s="232">
        <f t="shared" si="32"/>
        <v>0</v>
      </c>
      <c r="P28" s="232">
        <f t="shared" si="32"/>
        <v>0</v>
      </c>
      <c r="Q28" s="232">
        <f t="shared" si="32"/>
        <v>0</v>
      </c>
      <c r="R28" s="232"/>
      <c r="S28" s="232">
        <f t="shared" si="32"/>
        <v>0</v>
      </c>
      <c r="T28" s="232">
        <f t="shared" si="32"/>
        <v>0</v>
      </c>
      <c r="U28" s="199">
        <f t="shared" si="4"/>
        <v>0</v>
      </c>
      <c r="V28" s="232">
        <f t="shared" si="32"/>
        <v>0</v>
      </c>
      <c r="W28" s="232">
        <f t="shared" si="32"/>
        <v>0</v>
      </c>
      <c r="X28" s="232">
        <f t="shared" si="32"/>
        <v>0</v>
      </c>
      <c r="Y28" s="232">
        <f t="shared" si="32"/>
        <v>0</v>
      </c>
      <c r="Z28" s="232">
        <f t="shared" si="32"/>
        <v>40000</v>
      </c>
      <c r="AA28" s="232">
        <f t="shared" si="32"/>
        <v>0</v>
      </c>
      <c r="AB28" s="232">
        <f t="shared" si="32"/>
        <v>0</v>
      </c>
      <c r="AC28" s="232">
        <f t="shared" si="32"/>
        <v>0</v>
      </c>
      <c r="AD28" s="232">
        <f t="shared" si="32"/>
        <v>0</v>
      </c>
      <c r="AE28" s="199">
        <f t="shared" si="6"/>
        <v>40000</v>
      </c>
      <c r="AF28" s="199">
        <f t="shared" si="7"/>
        <v>40000</v>
      </c>
      <c r="AG28" s="232">
        <f t="shared" si="32"/>
        <v>0</v>
      </c>
      <c r="AH28" s="199">
        <f t="shared" si="8"/>
        <v>40000</v>
      </c>
      <c r="AI28" s="232">
        <f t="shared" si="32"/>
        <v>40000</v>
      </c>
      <c r="AJ28" s="232">
        <f t="shared" si="32"/>
        <v>40000</v>
      </c>
      <c r="AL28" s="292">
        <f t="shared" si="9"/>
        <v>40000</v>
      </c>
    </row>
    <row r="29" spans="4:38" s="73" customFormat="1" ht="16.5" customHeight="1" x14ac:dyDescent="0.25">
      <c r="D29" s="89" t="s">
        <v>350</v>
      </c>
      <c r="E29" s="70" t="s">
        <v>170</v>
      </c>
      <c r="F29" s="71"/>
      <c r="G29" s="71"/>
      <c r="H29" s="71"/>
      <c r="I29" s="72"/>
      <c r="J29" s="236" t="s">
        <v>354</v>
      </c>
      <c r="K29" s="234" t="s">
        <v>353</v>
      </c>
      <c r="L29" s="235"/>
      <c r="M29" s="235"/>
      <c r="N29" s="235"/>
      <c r="O29" s="235"/>
      <c r="P29" s="235">
        <f>Q29-O29</f>
        <v>0</v>
      </c>
      <c r="Q29" s="235"/>
      <c r="R29" s="235"/>
      <c r="S29" s="235"/>
      <c r="T29" s="235"/>
      <c r="U29" s="199">
        <f t="shared" si="4"/>
        <v>0</v>
      </c>
      <c r="V29" s="235"/>
      <c r="W29" s="235"/>
      <c r="X29" s="235"/>
      <c r="Y29" s="235"/>
      <c r="Z29" s="235">
        <v>40000</v>
      </c>
      <c r="AA29" s="235"/>
      <c r="AB29" s="235"/>
      <c r="AC29" s="235"/>
      <c r="AD29" s="235"/>
      <c r="AE29" s="199">
        <f t="shared" si="6"/>
        <v>40000</v>
      </c>
      <c r="AF29" s="199">
        <f t="shared" si="7"/>
        <v>40000</v>
      </c>
      <c r="AG29" s="235"/>
      <c r="AH29" s="199">
        <f t="shared" si="8"/>
        <v>40000</v>
      </c>
      <c r="AI29" s="235">
        <v>40000</v>
      </c>
      <c r="AJ29" s="235">
        <v>40000</v>
      </c>
      <c r="AL29" s="292">
        <f t="shared" si="9"/>
        <v>40000</v>
      </c>
    </row>
    <row r="30" spans="4:38" s="69" customFormat="1" hidden="1" x14ac:dyDescent="0.25">
      <c r="E30" s="66" t="s">
        <v>170</v>
      </c>
      <c r="F30" s="67"/>
      <c r="G30" s="67"/>
      <c r="H30" s="67"/>
      <c r="I30" s="68"/>
      <c r="J30" s="230" t="s">
        <v>183</v>
      </c>
      <c r="K30" s="231" t="s">
        <v>184</v>
      </c>
      <c r="L30" s="232">
        <f t="shared" ref="L30" si="33">SUM(L31:L33)</f>
        <v>0</v>
      </c>
      <c r="M30" s="232">
        <f>SUM(M31:M33)</f>
        <v>0</v>
      </c>
      <c r="N30" s="232">
        <f>SUM(N31:N33)</f>
        <v>0</v>
      </c>
      <c r="O30" s="232">
        <f t="shared" ref="O30:AD30" si="34">SUM(O31:O33)</f>
        <v>0</v>
      </c>
      <c r="P30" s="232">
        <f t="shared" si="34"/>
        <v>0</v>
      </c>
      <c r="Q30" s="232">
        <f t="shared" si="34"/>
        <v>0</v>
      </c>
      <c r="R30" s="232"/>
      <c r="S30" s="232">
        <f t="shared" si="34"/>
        <v>0</v>
      </c>
      <c r="T30" s="232">
        <f t="shared" si="34"/>
        <v>0</v>
      </c>
      <c r="U30" s="199">
        <f t="shared" si="4"/>
        <v>0</v>
      </c>
      <c r="V30" s="232">
        <f t="shared" si="34"/>
        <v>0</v>
      </c>
      <c r="W30" s="232">
        <f t="shared" si="34"/>
        <v>0</v>
      </c>
      <c r="X30" s="232">
        <f>SUM(X31:X33)</f>
        <v>0</v>
      </c>
      <c r="Y30" s="232">
        <f t="shared" ref="Y30" si="35">SUM(Y31:Y33)</f>
        <v>0</v>
      </c>
      <c r="Z30" s="232">
        <f t="shared" si="34"/>
        <v>0</v>
      </c>
      <c r="AA30" s="232">
        <f>SUM(AA31:AA33)</f>
        <v>0</v>
      </c>
      <c r="AB30" s="232">
        <f t="shared" si="34"/>
        <v>0</v>
      </c>
      <c r="AC30" s="232">
        <f t="shared" si="34"/>
        <v>0</v>
      </c>
      <c r="AD30" s="232">
        <f t="shared" si="34"/>
        <v>0</v>
      </c>
      <c r="AE30" s="199">
        <f t="shared" si="6"/>
        <v>0</v>
      </c>
      <c r="AF30" s="199">
        <f t="shared" si="7"/>
        <v>0</v>
      </c>
      <c r="AG30" s="232">
        <f t="shared" ref="AG30" si="36">SUM(AG31:AG33)</f>
        <v>0</v>
      </c>
      <c r="AH30" s="199">
        <f t="shared" si="8"/>
        <v>0</v>
      </c>
      <c r="AI30" s="232">
        <f t="shared" ref="AI30:AJ30" si="37">SUM(AI31:AI33)</f>
        <v>0</v>
      </c>
      <c r="AJ30" s="232">
        <f t="shared" si="37"/>
        <v>0</v>
      </c>
      <c r="AL30" s="292">
        <f t="shared" si="9"/>
        <v>0</v>
      </c>
    </row>
    <row r="31" spans="4:38" s="73" customFormat="1" hidden="1" x14ac:dyDescent="0.25">
      <c r="E31" s="70" t="s">
        <v>170</v>
      </c>
      <c r="F31" s="71"/>
      <c r="G31" s="71"/>
      <c r="H31" s="71"/>
      <c r="I31" s="72"/>
      <c r="J31" s="236" t="s">
        <v>185</v>
      </c>
      <c r="K31" s="234" t="s">
        <v>184</v>
      </c>
      <c r="L31" s="235"/>
      <c r="M31" s="235"/>
      <c r="N31" s="235"/>
      <c r="O31" s="235"/>
      <c r="P31" s="235">
        <f t="shared" ref="P31:P33" si="38">Q31-O31</f>
        <v>0</v>
      </c>
      <c r="Q31" s="235"/>
      <c r="R31" s="235"/>
      <c r="S31" s="235"/>
      <c r="T31" s="235"/>
      <c r="U31" s="199">
        <f t="shared" si="4"/>
        <v>0</v>
      </c>
      <c r="V31" s="235"/>
      <c r="W31" s="235"/>
      <c r="X31" s="235"/>
      <c r="Y31" s="235"/>
      <c r="Z31" s="235"/>
      <c r="AA31" s="235"/>
      <c r="AB31" s="235"/>
      <c r="AC31" s="235"/>
      <c r="AD31" s="235"/>
      <c r="AE31" s="199">
        <f t="shared" si="6"/>
        <v>0</v>
      </c>
      <c r="AF31" s="199">
        <f t="shared" si="7"/>
        <v>0</v>
      </c>
      <c r="AG31" s="235"/>
      <c r="AH31" s="199">
        <f t="shared" si="8"/>
        <v>0</v>
      </c>
      <c r="AI31" s="235"/>
      <c r="AJ31" s="235"/>
      <c r="AL31" s="292">
        <f t="shared" si="9"/>
        <v>0</v>
      </c>
    </row>
    <row r="32" spans="4:38" s="73" customFormat="1" hidden="1" x14ac:dyDescent="0.25">
      <c r="E32" s="70" t="s">
        <v>170</v>
      </c>
      <c r="F32" s="71"/>
      <c r="G32" s="71"/>
      <c r="H32" s="71"/>
      <c r="I32" s="72"/>
      <c r="J32" s="236" t="s">
        <v>185</v>
      </c>
      <c r="K32" s="234" t="s">
        <v>184</v>
      </c>
      <c r="L32" s="235"/>
      <c r="M32" s="235"/>
      <c r="N32" s="235"/>
      <c r="O32" s="235"/>
      <c r="P32" s="235">
        <f t="shared" si="38"/>
        <v>0</v>
      </c>
      <c r="Q32" s="235"/>
      <c r="R32" s="235"/>
      <c r="S32" s="235"/>
      <c r="T32" s="235"/>
      <c r="U32" s="199">
        <f t="shared" si="4"/>
        <v>0</v>
      </c>
      <c r="V32" s="235"/>
      <c r="W32" s="235"/>
      <c r="X32" s="235"/>
      <c r="Y32" s="235"/>
      <c r="Z32" s="235"/>
      <c r="AA32" s="235"/>
      <c r="AB32" s="235"/>
      <c r="AC32" s="235"/>
      <c r="AD32" s="235"/>
      <c r="AE32" s="199">
        <f t="shared" si="6"/>
        <v>0</v>
      </c>
      <c r="AF32" s="199">
        <f t="shared" si="7"/>
        <v>0</v>
      </c>
      <c r="AG32" s="235"/>
      <c r="AH32" s="199">
        <f t="shared" si="8"/>
        <v>0</v>
      </c>
      <c r="AI32" s="235"/>
      <c r="AJ32" s="235"/>
      <c r="AL32" s="292">
        <f t="shared" si="9"/>
        <v>0</v>
      </c>
    </row>
    <row r="33" spans="5:38" s="73" customFormat="1" hidden="1" x14ac:dyDescent="0.25">
      <c r="E33" s="70" t="s">
        <v>170</v>
      </c>
      <c r="F33" s="71"/>
      <c r="G33" s="71"/>
      <c r="H33" s="71"/>
      <c r="I33" s="72"/>
      <c r="J33" s="236" t="s">
        <v>185</v>
      </c>
      <c r="K33" s="234" t="s">
        <v>184</v>
      </c>
      <c r="L33" s="235"/>
      <c r="M33" s="235"/>
      <c r="N33" s="235"/>
      <c r="O33" s="235"/>
      <c r="P33" s="235">
        <f t="shared" si="38"/>
        <v>0</v>
      </c>
      <c r="Q33" s="235"/>
      <c r="R33" s="235"/>
      <c r="S33" s="235"/>
      <c r="T33" s="235"/>
      <c r="U33" s="199">
        <f t="shared" si="4"/>
        <v>0</v>
      </c>
      <c r="V33" s="235"/>
      <c r="W33" s="235"/>
      <c r="X33" s="235"/>
      <c r="Y33" s="235"/>
      <c r="Z33" s="235"/>
      <c r="AA33" s="235"/>
      <c r="AB33" s="235"/>
      <c r="AC33" s="235"/>
      <c r="AD33" s="235"/>
      <c r="AE33" s="199">
        <f t="shared" si="6"/>
        <v>0</v>
      </c>
      <c r="AF33" s="199">
        <f t="shared" si="7"/>
        <v>0</v>
      </c>
      <c r="AG33" s="235"/>
      <c r="AH33" s="199">
        <f t="shared" si="8"/>
        <v>0</v>
      </c>
      <c r="AI33" s="235"/>
      <c r="AJ33" s="235"/>
      <c r="AL33" s="292">
        <f t="shared" si="9"/>
        <v>0</v>
      </c>
    </row>
    <row r="34" spans="5:38" s="69" customFormat="1" hidden="1" x14ac:dyDescent="0.25">
      <c r="E34" s="66" t="s">
        <v>170</v>
      </c>
      <c r="F34" s="67"/>
      <c r="G34" s="67"/>
      <c r="H34" s="67"/>
      <c r="I34" s="68"/>
      <c r="J34" s="230" t="s">
        <v>186</v>
      </c>
      <c r="K34" s="231" t="s">
        <v>187</v>
      </c>
      <c r="L34" s="232">
        <f t="shared" ref="L34" si="39">SUM(L35:L36)</f>
        <v>0</v>
      </c>
      <c r="M34" s="232">
        <f>SUM(M35:M36)</f>
        <v>0</v>
      </c>
      <c r="N34" s="232">
        <f>SUM(N35:N36)</f>
        <v>0</v>
      </c>
      <c r="O34" s="232">
        <f t="shared" ref="O34:AD34" si="40">SUM(O35:O36)</f>
        <v>0</v>
      </c>
      <c r="P34" s="232">
        <f t="shared" si="40"/>
        <v>0</v>
      </c>
      <c r="Q34" s="232">
        <f t="shared" si="40"/>
        <v>0</v>
      </c>
      <c r="R34" s="232"/>
      <c r="S34" s="232">
        <f t="shared" si="40"/>
        <v>0</v>
      </c>
      <c r="T34" s="232">
        <f t="shared" si="40"/>
        <v>0</v>
      </c>
      <c r="U34" s="199">
        <f t="shared" si="4"/>
        <v>0</v>
      </c>
      <c r="V34" s="232">
        <f t="shared" si="40"/>
        <v>0</v>
      </c>
      <c r="W34" s="232">
        <f t="shared" si="40"/>
        <v>0</v>
      </c>
      <c r="X34" s="232">
        <f>SUM(X35:X36)</f>
        <v>0</v>
      </c>
      <c r="Y34" s="232">
        <f t="shared" ref="Y34" si="41">SUM(Y35:Y36)</f>
        <v>0</v>
      </c>
      <c r="Z34" s="232">
        <f t="shared" si="40"/>
        <v>0</v>
      </c>
      <c r="AA34" s="232">
        <f>SUM(AA35:AA36)</f>
        <v>0</v>
      </c>
      <c r="AB34" s="232">
        <f t="shared" si="40"/>
        <v>0</v>
      </c>
      <c r="AC34" s="232">
        <f t="shared" si="40"/>
        <v>0</v>
      </c>
      <c r="AD34" s="232">
        <f t="shared" si="40"/>
        <v>0</v>
      </c>
      <c r="AE34" s="199">
        <f t="shared" si="6"/>
        <v>0</v>
      </c>
      <c r="AF34" s="199">
        <f t="shared" si="7"/>
        <v>0</v>
      </c>
      <c r="AG34" s="232">
        <f t="shared" ref="AG34" si="42">SUM(AG35:AG36)</f>
        <v>0</v>
      </c>
      <c r="AH34" s="199">
        <f t="shared" si="8"/>
        <v>0</v>
      </c>
      <c r="AI34" s="232">
        <f t="shared" ref="AI34:AJ34" si="43">SUM(AI35:AI36)</f>
        <v>0</v>
      </c>
      <c r="AJ34" s="232">
        <f t="shared" si="43"/>
        <v>0</v>
      </c>
      <c r="AL34" s="292">
        <f t="shared" si="9"/>
        <v>0</v>
      </c>
    </row>
    <row r="35" spans="5:38" s="74" customFormat="1" hidden="1" x14ac:dyDescent="0.25">
      <c r="E35" s="70" t="s">
        <v>170</v>
      </c>
      <c r="F35" s="71"/>
      <c r="G35" s="71"/>
      <c r="H35" s="71"/>
      <c r="I35" s="72"/>
      <c r="J35" s="236" t="s">
        <v>188</v>
      </c>
      <c r="K35" s="234" t="s">
        <v>189</v>
      </c>
      <c r="L35" s="235"/>
      <c r="M35" s="235"/>
      <c r="N35" s="235"/>
      <c r="O35" s="235"/>
      <c r="P35" s="235">
        <f t="shared" ref="P35:P36" si="44">Q35-O35</f>
        <v>0</v>
      </c>
      <c r="Q35" s="235"/>
      <c r="R35" s="235"/>
      <c r="S35" s="235"/>
      <c r="T35" s="235"/>
      <c r="U35" s="199">
        <f t="shared" si="4"/>
        <v>0</v>
      </c>
      <c r="V35" s="235"/>
      <c r="W35" s="235"/>
      <c r="X35" s="235"/>
      <c r="Y35" s="235"/>
      <c r="Z35" s="235"/>
      <c r="AA35" s="235"/>
      <c r="AB35" s="235"/>
      <c r="AC35" s="235"/>
      <c r="AD35" s="235"/>
      <c r="AE35" s="199">
        <f t="shared" si="6"/>
        <v>0</v>
      </c>
      <c r="AF35" s="199">
        <f t="shared" si="7"/>
        <v>0</v>
      </c>
      <c r="AG35" s="235"/>
      <c r="AH35" s="199">
        <f t="shared" si="8"/>
        <v>0</v>
      </c>
      <c r="AI35" s="235"/>
      <c r="AJ35" s="235"/>
      <c r="AL35" s="292">
        <f t="shared" si="9"/>
        <v>0</v>
      </c>
    </row>
    <row r="36" spans="5:38" s="74" customFormat="1" hidden="1" x14ac:dyDescent="0.25">
      <c r="E36" s="70" t="s">
        <v>170</v>
      </c>
      <c r="F36" s="71"/>
      <c r="G36" s="71"/>
      <c r="H36" s="71"/>
      <c r="I36" s="72"/>
      <c r="J36" s="236" t="s">
        <v>188</v>
      </c>
      <c r="K36" s="234" t="s">
        <v>189</v>
      </c>
      <c r="L36" s="235"/>
      <c r="M36" s="235"/>
      <c r="N36" s="235"/>
      <c r="O36" s="235"/>
      <c r="P36" s="235">
        <f t="shared" si="44"/>
        <v>0</v>
      </c>
      <c r="Q36" s="235"/>
      <c r="R36" s="235"/>
      <c r="S36" s="235"/>
      <c r="T36" s="235"/>
      <c r="U36" s="199">
        <f t="shared" si="4"/>
        <v>0</v>
      </c>
      <c r="V36" s="235"/>
      <c r="W36" s="235"/>
      <c r="X36" s="235"/>
      <c r="Y36" s="235"/>
      <c r="Z36" s="235"/>
      <c r="AA36" s="235"/>
      <c r="AB36" s="235"/>
      <c r="AC36" s="235"/>
      <c r="AD36" s="235"/>
      <c r="AE36" s="199">
        <f t="shared" si="6"/>
        <v>0</v>
      </c>
      <c r="AF36" s="199">
        <f t="shared" si="7"/>
        <v>0</v>
      </c>
      <c r="AG36" s="235"/>
      <c r="AH36" s="199">
        <f t="shared" si="8"/>
        <v>0</v>
      </c>
      <c r="AI36" s="235"/>
      <c r="AJ36" s="235"/>
      <c r="AL36" s="292">
        <f t="shared" si="9"/>
        <v>0</v>
      </c>
    </row>
    <row r="37" spans="5:38" s="40" customFormat="1" hidden="1" x14ac:dyDescent="0.25">
      <c r="E37" s="64" t="s">
        <v>190</v>
      </c>
      <c r="F37" s="64"/>
      <c r="G37" s="64"/>
      <c r="H37" s="64"/>
      <c r="I37" s="65"/>
      <c r="J37" s="227" t="s">
        <v>191</v>
      </c>
      <c r="K37" s="228" t="s">
        <v>192</v>
      </c>
      <c r="L37" s="229">
        <f t="shared" ref="L37:AD37" si="45">SUM(L38+L47)</f>
        <v>0</v>
      </c>
      <c r="M37" s="229">
        <f t="shared" si="45"/>
        <v>0</v>
      </c>
      <c r="N37" s="229">
        <f t="shared" si="45"/>
        <v>0</v>
      </c>
      <c r="O37" s="229">
        <f t="shared" si="45"/>
        <v>0</v>
      </c>
      <c r="P37" s="229">
        <f t="shared" si="45"/>
        <v>0</v>
      </c>
      <c r="Q37" s="229">
        <f t="shared" si="45"/>
        <v>0</v>
      </c>
      <c r="R37" s="229"/>
      <c r="S37" s="229">
        <f t="shared" si="45"/>
        <v>0</v>
      </c>
      <c r="T37" s="229">
        <f t="shared" si="45"/>
        <v>0</v>
      </c>
      <c r="U37" s="199">
        <f t="shared" si="4"/>
        <v>0</v>
      </c>
      <c r="V37" s="229">
        <f t="shared" si="45"/>
        <v>0</v>
      </c>
      <c r="W37" s="229">
        <f t="shared" si="45"/>
        <v>0</v>
      </c>
      <c r="X37" s="229">
        <f t="shared" si="45"/>
        <v>0</v>
      </c>
      <c r="Y37" s="229">
        <f t="shared" si="45"/>
        <v>0</v>
      </c>
      <c r="Z37" s="229">
        <f t="shared" si="45"/>
        <v>0</v>
      </c>
      <c r="AA37" s="229">
        <f t="shared" si="45"/>
        <v>0</v>
      </c>
      <c r="AB37" s="229">
        <f t="shared" si="45"/>
        <v>0</v>
      </c>
      <c r="AC37" s="229">
        <f t="shared" si="45"/>
        <v>0</v>
      </c>
      <c r="AD37" s="229">
        <f t="shared" si="45"/>
        <v>0</v>
      </c>
      <c r="AE37" s="199">
        <f t="shared" si="6"/>
        <v>0</v>
      </c>
      <c r="AF37" s="199">
        <f t="shared" si="7"/>
        <v>0</v>
      </c>
      <c r="AG37" s="229">
        <f t="shared" ref="AG37" si="46">SUM(AG38+AG47)</f>
        <v>0</v>
      </c>
      <c r="AH37" s="199">
        <f t="shared" si="8"/>
        <v>0</v>
      </c>
      <c r="AI37" s="229">
        <f t="shared" ref="AI37:AJ37" si="47">SUM(AI38+AI47)</f>
        <v>0</v>
      </c>
      <c r="AJ37" s="229">
        <f t="shared" si="47"/>
        <v>0</v>
      </c>
      <c r="AL37" s="292">
        <f t="shared" si="9"/>
        <v>0</v>
      </c>
    </row>
    <row r="38" spans="5:38" s="69" customFormat="1" hidden="1" x14ac:dyDescent="0.25">
      <c r="E38" s="67" t="s">
        <v>190</v>
      </c>
      <c r="F38" s="67"/>
      <c r="G38" s="67"/>
      <c r="H38" s="67"/>
      <c r="I38" s="68"/>
      <c r="J38" s="230" t="s">
        <v>193</v>
      </c>
      <c r="K38" s="231" t="s">
        <v>194</v>
      </c>
      <c r="L38" s="232">
        <f t="shared" ref="L38" si="48">SUM(L39:L46)</f>
        <v>0</v>
      </c>
      <c r="M38" s="232">
        <f t="shared" ref="M38:AD38" si="49">SUM(M39:M46)</f>
        <v>0</v>
      </c>
      <c r="N38" s="232">
        <f t="shared" si="49"/>
        <v>0</v>
      </c>
      <c r="O38" s="232">
        <f t="shared" si="49"/>
        <v>0</v>
      </c>
      <c r="P38" s="232">
        <f t="shared" si="49"/>
        <v>0</v>
      </c>
      <c r="Q38" s="232">
        <f t="shared" si="49"/>
        <v>0</v>
      </c>
      <c r="R38" s="232"/>
      <c r="S38" s="232">
        <f t="shared" si="49"/>
        <v>0</v>
      </c>
      <c r="T38" s="232">
        <f t="shared" si="49"/>
        <v>0</v>
      </c>
      <c r="U38" s="199">
        <f t="shared" si="4"/>
        <v>0</v>
      </c>
      <c r="V38" s="232">
        <f t="shared" si="49"/>
        <v>0</v>
      </c>
      <c r="W38" s="232">
        <f t="shared" si="49"/>
        <v>0</v>
      </c>
      <c r="X38" s="232">
        <f t="shared" si="49"/>
        <v>0</v>
      </c>
      <c r="Y38" s="232">
        <f t="shared" si="49"/>
        <v>0</v>
      </c>
      <c r="Z38" s="232">
        <f t="shared" si="49"/>
        <v>0</v>
      </c>
      <c r="AA38" s="232">
        <f t="shared" si="49"/>
        <v>0</v>
      </c>
      <c r="AB38" s="232">
        <f t="shared" si="49"/>
        <v>0</v>
      </c>
      <c r="AC38" s="232">
        <f t="shared" si="49"/>
        <v>0</v>
      </c>
      <c r="AD38" s="232">
        <f t="shared" si="49"/>
        <v>0</v>
      </c>
      <c r="AE38" s="199">
        <f t="shared" si="6"/>
        <v>0</v>
      </c>
      <c r="AF38" s="199">
        <f t="shared" si="7"/>
        <v>0</v>
      </c>
      <c r="AG38" s="232">
        <f t="shared" ref="AG38" si="50">SUM(AG39:AG46)</f>
        <v>0</v>
      </c>
      <c r="AH38" s="199">
        <f t="shared" si="8"/>
        <v>0</v>
      </c>
      <c r="AI38" s="232">
        <f t="shared" ref="AI38:AJ38" si="51">SUM(AI39:AI46)</f>
        <v>0</v>
      </c>
      <c r="AJ38" s="232">
        <f t="shared" si="51"/>
        <v>0</v>
      </c>
      <c r="AL38" s="292">
        <f t="shared" si="9"/>
        <v>0</v>
      </c>
    </row>
    <row r="39" spans="5:38" s="74" customFormat="1" hidden="1" x14ac:dyDescent="0.25">
      <c r="E39" s="70" t="s">
        <v>190</v>
      </c>
      <c r="F39" s="71"/>
      <c r="G39" s="71"/>
      <c r="H39" s="71"/>
      <c r="I39" s="72"/>
      <c r="J39" s="236" t="s">
        <v>195</v>
      </c>
      <c r="K39" s="234" t="s">
        <v>196</v>
      </c>
      <c r="L39" s="235"/>
      <c r="M39" s="235"/>
      <c r="N39" s="235"/>
      <c r="O39" s="235"/>
      <c r="P39" s="235">
        <f t="shared" ref="P39:P46" si="52">Q39-O39</f>
        <v>0</v>
      </c>
      <c r="Q39" s="235"/>
      <c r="R39" s="235"/>
      <c r="S39" s="235"/>
      <c r="T39" s="235"/>
      <c r="U39" s="199">
        <f t="shared" si="4"/>
        <v>0</v>
      </c>
      <c r="V39" s="235"/>
      <c r="W39" s="235"/>
      <c r="X39" s="235"/>
      <c r="Y39" s="235"/>
      <c r="Z39" s="235"/>
      <c r="AA39" s="235"/>
      <c r="AB39" s="235"/>
      <c r="AC39" s="235"/>
      <c r="AD39" s="235"/>
      <c r="AE39" s="199">
        <f t="shared" si="6"/>
        <v>0</v>
      </c>
      <c r="AF39" s="199">
        <f t="shared" si="7"/>
        <v>0</v>
      </c>
      <c r="AG39" s="235"/>
      <c r="AH39" s="199">
        <f t="shared" si="8"/>
        <v>0</v>
      </c>
      <c r="AI39" s="235"/>
      <c r="AJ39" s="235"/>
      <c r="AL39" s="292">
        <f t="shared" si="9"/>
        <v>0</v>
      </c>
    </row>
    <row r="40" spans="5:38" s="74" customFormat="1" hidden="1" x14ac:dyDescent="0.25">
      <c r="E40" s="70" t="s">
        <v>190</v>
      </c>
      <c r="F40" s="71"/>
      <c r="G40" s="71"/>
      <c r="H40" s="71"/>
      <c r="I40" s="72"/>
      <c r="J40" s="236" t="s">
        <v>195</v>
      </c>
      <c r="K40" s="234" t="s">
        <v>197</v>
      </c>
      <c r="L40" s="235"/>
      <c r="M40" s="235"/>
      <c r="N40" s="235"/>
      <c r="O40" s="235"/>
      <c r="P40" s="235">
        <f t="shared" si="52"/>
        <v>0</v>
      </c>
      <c r="Q40" s="235"/>
      <c r="R40" s="235"/>
      <c r="S40" s="235"/>
      <c r="T40" s="235"/>
      <c r="U40" s="199">
        <f t="shared" si="4"/>
        <v>0</v>
      </c>
      <c r="V40" s="235"/>
      <c r="W40" s="235"/>
      <c r="X40" s="235"/>
      <c r="Y40" s="235"/>
      <c r="Z40" s="235"/>
      <c r="AA40" s="235"/>
      <c r="AB40" s="235"/>
      <c r="AC40" s="235"/>
      <c r="AD40" s="235"/>
      <c r="AE40" s="199">
        <f t="shared" si="6"/>
        <v>0</v>
      </c>
      <c r="AF40" s="199">
        <f t="shared" si="7"/>
        <v>0</v>
      </c>
      <c r="AG40" s="235"/>
      <c r="AH40" s="199">
        <f t="shared" si="8"/>
        <v>0</v>
      </c>
      <c r="AI40" s="235"/>
      <c r="AJ40" s="235"/>
      <c r="AL40" s="292">
        <f t="shared" si="9"/>
        <v>0</v>
      </c>
    </row>
    <row r="41" spans="5:38" s="74" customFormat="1" hidden="1" x14ac:dyDescent="0.25">
      <c r="E41" s="70" t="s">
        <v>190</v>
      </c>
      <c r="F41" s="71"/>
      <c r="G41" s="71"/>
      <c r="H41" s="71"/>
      <c r="I41" s="72"/>
      <c r="J41" s="236" t="s">
        <v>195</v>
      </c>
      <c r="K41" s="234" t="s">
        <v>198</v>
      </c>
      <c r="L41" s="235"/>
      <c r="M41" s="235"/>
      <c r="N41" s="235"/>
      <c r="O41" s="235"/>
      <c r="P41" s="235">
        <f t="shared" si="52"/>
        <v>0</v>
      </c>
      <c r="Q41" s="235"/>
      <c r="R41" s="235"/>
      <c r="S41" s="235"/>
      <c r="T41" s="235"/>
      <c r="U41" s="199">
        <f t="shared" si="4"/>
        <v>0</v>
      </c>
      <c r="V41" s="235"/>
      <c r="W41" s="235"/>
      <c r="X41" s="235"/>
      <c r="Y41" s="235"/>
      <c r="Z41" s="235"/>
      <c r="AA41" s="235"/>
      <c r="AB41" s="235"/>
      <c r="AC41" s="235"/>
      <c r="AD41" s="235"/>
      <c r="AE41" s="199">
        <f t="shared" si="6"/>
        <v>0</v>
      </c>
      <c r="AF41" s="199">
        <f t="shared" si="7"/>
        <v>0</v>
      </c>
      <c r="AG41" s="235"/>
      <c r="AH41" s="199">
        <f t="shared" si="8"/>
        <v>0</v>
      </c>
      <c r="AI41" s="235"/>
      <c r="AJ41" s="235"/>
      <c r="AL41" s="292">
        <f t="shared" si="9"/>
        <v>0</v>
      </c>
    </row>
    <row r="42" spans="5:38" s="74" customFormat="1" hidden="1" x14ac:dyDescent="0.25">
      <c r="E42" s="70" t="s">
        <v>190</v>
      </c>
      <c r="F42" s="71"/>
      <c r="G42" s="71"/>
      <c r="H42" s="71"/>
      <c r="I42" s="72"/>
      <c r="J42" s="236" t="s">
        <v>195</v>
      </c>
      <c r="K42" s="234" t="s">
        <v>199</v>
      </c>
      <c r="L42" s="235"/>
      <c r="M42" s="235"/>
      <c r="N42" s="235"/>
      <c r="O42" s="235"/>
      <c r="P42" s="235">
        <f t="shared" si="52"/>
        <v>0</v>
      </c>
      <c r="Q42" s="235"/>
      <c r="R42" s="235"/>
      <c r="S42" s="235"/>
      <c r="T42" s="235"/>
      <c r="U42" s="199">
        <f t="shared" si="4"/>
        <v>0</v>
      </c>
      <c r="V42" s="235"/>
      <c r="W42" s="235"/>
      <c r="X42" s="235"/>
      <c r="Y42" s="235"/>
      <c r="Z42" s="235"/>
      <c r="AA42" s="235"/>
      <c r="AB42" s="235"/>
      <c r="AC42" s="235"/>
      <c r="AD42" s="235"/>
      <c r="AE42" s="199">
        <f t="shared" si="6"/>
        <v>0</v>
      </c>
      <c r="AF42" s="199">
        <f t="shared" si="7"/>
        <v>0</v>
      </c>
      <c r="AG42" s="235"/>
      <c r="AH42" s="199">
        <f t="shared" si="8"/>
        <v>0</v>
      </c>
      <c r="AI42" s="235"/>
      <c r="AJ42" s="235"/>
      <c r="AL42" s="292">
        <f t="shared" si="9"/>
        <v>0</v>
      </c>
    </row>
    <row r="43" spans="5:38" s="74" customFormat="1" ht="27" hidden="1" x14ac:dyDescent="0.25">
      <c r="E43" s="70" t="s">
        <v>190</v>
      </c>
      <c r="F43" s="71"/>
      <c r="G43" s="71"/>
      <c r="H43" s="71"/>
      <c r="I43" s="72"/>
      <c r="J43" s="236" t="s">
        <v>195</v>
      </c>
      <c r="K43" s="234" t="s">
        <v>200</v>
      </c>
      <c r="L43" s="235"/>
      <c r="M43" s="235"/>
      <c r="N43" s="235"/>
      <c r="O43" s="235"/>
      <c r="P43" s="235">
        <f t="shared" si="52"/>
        <v>0</v>
      </c>
      <c r="Q43" s="235"/>
      <c r="R43" s="235"/>
      <c r="S43" s="235"/>
      <c r="T43" s="235"/>
      <c r="U43" s="199">
        <f t="shared" si="4"/>
        <v>0</v>
      </c>
      <c r="V43" s="235"/>
      <c r="W43" s="235"/>
      <c r="X43" s="235"/>
      <c r="Y43" s="235"/>
      <c r="Z43" s="235"/>
      <c r="AA43" s="235"/>
      <c r="AB43" s="235"/>
      <c r="AC43" s="235"/>
      <c r="AD43" s="235"/>
      <c r="AE43" s="199">
        <f t="shared" si="6"/>
        <v>0</v>
      </c>
      <c r="AF43" s="199">
        <f t="shared" si="7"/>
        <v>0</v>
      </c>
      <c r="AG43" s="235"/>
      <c r="AH43" s="199">
        <f t="shared" si="8"/>
        <v>0</v>
      </c>
      <c r="AI43" s="235"/>
      <c r="AJ43" s="235"/>
      <c r="AL43" s="292">
        <f t="shared" si="9"/>
        <v>0</v>
      </c>
    </row>
    <row r="44" spans="5:38" s="73" customFormat="1" hidden="1" x14ac:dyDescent="0.25">
      <c r="E44" s="70" t="s">
        <v>190</v>
      </c>
      <c r="F44" s="71"/>
      <c r="G44" s="71"/>
      <c r="H44" s="71"/>
      <c r="I44" s="72"/>
      <c r="J44" s="236" t="s">
        <v>201</v>
      </c>
      <c r="K44" s="234" t="s">
        <v>202</v>
      </c>
      <c r="L44" s="235"/>
      <c r="M44" s="235"/>
      <c r="N44" s="235"/>
      <c r="O44" s="235"/>
      <c r="P44" s="235">
        <f t="shared" si="52"/>
        <v>0</v>
      </c>
      <c r="Q44" s="235"/>
      <c r="R44" s="235"/>
      <c r="S44" s="235"/>
      <c r="T44" s="235"/>
      <c r="U44" s="199">
        <f t="shared" si="4"/>
        <v>0</v>
      </c>
      <c r="V44" s="235"/>
      <c r="W44" s="235"/>
      <c r="X44" s="235"/>
      <c r="Y44" s="235"/>
      <c r="Z44" s="235"/>
      <c r="AA44" s="235"/>
      <c r="AB44" s="235"/>
      <c r="AC44" s="235"/>
      <c r="AD44" s="235"/>
      <c r="AE44" s="199">
        <f t="shared" si="6"/>
        <v>0</v>
      </c>
      <c r="AF44" s="199">
        <f t="shared" si="7"/>
        <v>0</v>
      </c>
      <c r="AG44" s="235"/>
      <c r="AH44" s="199">
        <f t="shared" si="8"/>
        <v>0</v>
      </c>
      <c r="AI44" s="235"/>
      <c r="AJ44" s="235"/>
      <c r="AL44" s="292">
        <f t="shared" si="9"/>
        <v>0</v>
      </c>
    </row>
    <row r="45" spans="5:38" s="73" customFormat="1" hidden="1" x14ac:dyDescent="0.25">
      <c r="E45" s="70" t="s">
        <v>190</v>
      </c>
      <c r="F45" s="71"/>
      <c r="G45" s="71"/>
      <c r="H45" s="71"/>
      <c r="I45" s="72"/>
      <c r="J45" s="236" t="s">
        <v>201</v>
      </c>
      <c r="K45" s="234" t="s">
        <v>203</v>
      </c>
      <c r="L45" s="235"/>
      <c r="M45" s="235"/>
      <c r="N45" s="235"/>
      <c r="O45" s="235"/>
      <c r="P45" s="235">
        <f t="shared" si="52"/>
        <v>0</v>
      </c>
      <c r="Q45" s="235"/>
      <c r="R45" s="235"/>
      <c r="S45" s="235"/>
      <c r="T45" s="235"/>
      <c r="U45" s="199">
        <f t="shared" si="4"/>
        <v>0</v>
      </c>
      <c r="V45" s="235"/>
      <c r="W45" s="235"/>
      <c r="X45" s="235"/>
      <c r="Y45" s="235"/>
      <c r="Z45" s="235"/>
      <c r="AA45" s="235"/>
      <c r="AB45" s="235"/>
      <c r="AC45" s="235"/>
      <c r="AD45" s="235"/>
      <c r="AE45" s="199">
        <f t="shared" si="6"/>
        <v>0</v>
      </c>
      <c r="AF45" s="199">
        <f t="shared" si="7"/>
        <v>0</v>
      </c>
      <c r="AG45" s="235"/>
      <c r="AH45" s="199">
        <f t="shared" si="8"/>
        <v>0</v>
      </c>
      <c r="AI45" s="235"/>
      <c r="AJ45" s="235"/>
      <c r="AL45" s="292">
        <f t="shared" si="9"/>
        <v>0</v>
      </c>
    </row>
    <row r="46" spans="5:38" s="73" customFormat="1" hidden="1" x14ac:dyDescent="0.25">
      <c r="E46" s="70" t="s">
        <v>190</v>
      </c>
      <c r="F46" s="71"/>
      <c r="G46" s="71"/>
      <c r="H46" s="71"/>
      <c r="I46" s="72"/>
      <c r="J46" s="236" t="s">
        <v>201</v>
      </c>
      <c r="K46" s="234" t="s">
        <v>203</v>
      </c>
      <c r="L46" s="235"/>
      <c r="M46" s="235"/>
      <c r="N46" s="235"/>
      <c r="O46" s="235"/>
      <c r="P46" s="235">
        <f t="shared" si="52"/>
        <v>0</v>
      </c>
      <c r="Q46" s="235"/>
      <c r="R46" s="235"/>
      <c r="S46" s="235"/>
      <c r="T46" s="235"/>
      <c r="U46" s="199">
        <f t="shared" si="4"/>
        <v>0</v>
      </c>
      <c r="V46" s="235"/>
      <c r="W46" s="235"/>
      <c r="X46" s="235"/>
      <c r="Y46" s="235"/>
      <c r="Z46" s="235"/>
      <c r="AA46" s="235"/>
      <c r="AB46" s="235"/>
      <c r="AC46" s="235"/>
      <c r="AD46" s="235"/>
      <c r="AE46" s="199">
        <f t="shared" si="6"/>
        <v>0</v>
      </c>
      <c r="AF46" s="199">
        <f t="shared" si="7"/>
        <v>0</v>
      </c>
      <c r="AG46" s="235"/>
      <c r="AH46" s="199">
        <f t="shared" si="8"/>
        <v>0</v>
      </c>
      <c r="AI46" s="235"/>
      <c r="AJ46" s="235"/>
      <c r="AL46" s="292">
        <f t="shared" si="9"/>
        <v>0</v>
      </c>
    </row>
    <row r="47" spans="5:38" s="69" customFormat="1" hidden="1" x14ac:dyDescent="0.25">
      <c r="E47" s="67" t="s">
        <v>190</v>
      </c>
      <c r="F47" s="67"/>
      <c r="G47" s="67"/>
      <c r="H47" s="67"/>
      <c r="I47" s="68"/>
      <c r="J47" s="230" t="s">
        <v>204</v>
      </c>
      <c r="K47" s="231" t="s">
        <v>205</v>
      </c>
      <c r="L47" s="232">
        <f t="shared" ref="L47" si="53">SUM(L48:L55)</f>
        <v>0</v>
      </c>
      <c r="M47" s="232">
        <f>SUM(M48:M55)</f>
        <v>0</v>
      </c>
      <c r="N47" s="232">
        <f>SUM(N48:N55)</f>
        <v>0</v>
      </c>
      <c r="O47" s="232">
        <f>SUM(O48:O55)</f>
        <v>0</v>
      </c>
      <c r="P47" s="232">
        <f t="shared" ref="P47:AD47" si="54">SUM(P48:P55)</f>
        <v>0</v>
      </c>
      <c r="Q47" s="232">
        <f>SUM(Q48:Q55)</f>
        <v>0</v>
      </c>
      <c r="R47" s="232"/>
      <c r="S47" s="232">
        <f t="shared" si="54"/>
        <v>0</v>
      </c>
      <c r="T47" s="232">
        <f t="shared" si="54"/>
        <v>0</v>
      </c>
      <c r="U47" s="199">
        <f t="shared" si="4"/>
        <v>0</v>
      </c>
      <c r="V47" s="232">
        <f t="shared" si="54"/>
        <v>0</v>
      </c>
      <c r="W47" s="232">
        <f t="shared" si="54"/>
        <v>0</v>
      </c>
      <c r="X47" s="232">
        <f t="shared" si="54"/>
        <v>0</v>
      </c>
      <c r="Y47" s="232">
        <f t="shared" si="54"/>
        <v>0</v>
      </c>
      <c r="Z47" s="232">
        <f t="shared" si="54"/>
        <v>0</v>
      </c>
      <c r="AA47" s="232">
        <f t="shared" si="54"/>
        <v>0</v>
      </c>
      <c r="AB47" s="232">
        <f t="shared" si="54"/>
        <v>0</v>
      </c>
      <c r="AC47" s="232">
        <f t="shared" si="54"/>
        <v>0</v>
      </c>
      <c r="AD47" s="232">
        <f t="shared" si="54"/>
        <v>0</v>
      </c>
      <c r="AE47" s="199">
        <f t="shared" si="6"/>
        <v>0</v>
      </c>
      <c r="AF47" s="199">
        <f t="shared" si="7"/>
        <v>0</v>
      </c>
      <c r="AG47" s="232">
        <f t="shared" ref="AG47" si="55">SUM(AG48:AG55)</f>
        <v>0</v>
      </c>
      <c r="AH47" s="199">
        <f t="shared" si="8"/>
        <v>0</v>
      </c>
      <c r="AI47" s="232">
        <f t="shared" ref="AI47:AJ47" si="56">SUM(AI48:AI55)</f>
        <v>0</v>
      </c>
      <c r="AJ47" s="232">
        <f t="shared" si="56"/>
        <v>0</v>
      </c>
      <c r="AL47" s="292">
        <f t="shared" si="9"/>
        <v>0</v>
      </c>
    </row>
    <row r="48" spans="5:38" s="74" customFormat="1" hidden="1" x14ac:dyDescent="0.25">
      <c r="E48" s="70" t="s">
        <v>190</v>
      </c>
      <c r="F48" s="71"/>
      <c r="G48" s="71"/>
      <c r="H48" s="71"/>
      <c r="I48" s="72"/>
      <c r="J48" s="236" t="s">
        <v>206</v>
      </c>
      <c r="K48" s="234" t="s">
        <v>207</v>
      </c>
      <c r="L48" s="237"/>
      <c r="M48" s="235"/>
      <c r="N48" s="235"/>
      <c r="O48" s="235"/>
      <c r="P48" s="235">
        <f t="shared" ref="P48:P55" si="57">Q48-O48</f>
        <v>0</v>
      </c>
      <c r="Q48" s="235"/>
      <c r="R48" s="235"/>
      <c r="S48" s="237"/>
      <c r="T48" s="237"/>
      <c r="U48" s="199">
        <f t="shared" si="4"/>
        <v>0</v>
      </c>
      <c r="V48" s="237"/>
      <c r="W48" s="237"/>
      <c r="X48" s="237"/>
      <c r="Y48" s="237"/>
      <c r="Z48" s="235"/>
      <c r="AA48" s="237"/>
      <c r="AB48" s="237"/>
      <c r="AC48" s="237"/>
      <c r="AD48" s="237"/>
      <c r="AE48" s="199">
        <f t="shared" si="6"/>
        <v>0</v>
      </c>
      <c r="AF48" s="199">
        <f t="shared" si="7"/>
        <v>0</v>
      </c>
      <c r="AG48" s="237"/>
      <c r="AH48" s="199">
        <f t="shared" si="8"/>
        <v>0</v>
      </c>
      <c r="AI48" s="237"/>
      <c r="AJ48" s="237"/>
      <c r="AL48" s="292">
        <f t="shared" si="9"/>
        <v>0</v>
      </c>
    </row>
    <row r="49" spans="5:38" s="74" customFormat="1" hidden="1" x14ac:dyDescent="0.25">
      <c r="E49" s="70" t="s">
        <v>190</v>
      </c>
      <c r="F49" s="71"/>
      <c r="G49" s="71"/>
      <c r="H49" s="71"/>
      <c r="I49" s="72"/>
      <c r="J49" s="236" t="s">
        <v>206</v>
      </c>
      <c r="K49" s="234" t="s">
        <v>207</v>
      </c>
      <c r="L49" s="237"/>
      <c r="M49" s="235"/>
      <c r="N49" s="235"/>
      <c r="O49" s="235"/>
      <c r="P49" s="235">
        <f t="shared" si="57"/>
        <v>0</v>
      </c>
      <c r="Q49" s="235"/>
      <c r="R49" s="235"/>
      <c r="S49" s="237"/>
      <c r="T49" s="237"/>
      <c r="U49" s="199">
        <f t="shared" si="4"/>
        <v>0</v>
      </c>
      <c r="V49" s="237"/>
      <c r="W49" s="237"/>
      <c r="X49" s="237"/>
      <c r="Y49" s="237"/>
      <c r="Z49" s="235"/>
      <c r="AA49" s="237"/>
      <c r="AB49" s="237"/>
      <c r="AC49" s="237"/>
      <c r="AD49" s="237"/>
      <c r="AE49" s="199">
        <f t="shared" si="6"/>
        <v>0</v>
      </c>
      <c r="AF49" s="199">
        <f t="shared" si="7"/>
        <v>0</v>
      </c>
      <c r="AG49" s="237"/>
      <c r="AH49" s="199">
        <f t="shared" si="8"/>
        <v>0</v>
      </c>
      <c r="AI49" s="237"/>
      <c r="AJ49" s="237"/>
      <c r="AL49" s="292">
        <f t="shared" si="9"/>
        <v>0</v>
      </c>
    </row>
    <row r="50" spans="5:38" s="74" customFormat="1" hidden="1" x14ac:dyDescent="0.25">
      <c r="E50" s="70" t="s">
        <v>190</v>
      </c>
      <c r="F50" s="71"/>
      <c r="G50" s="71"/>
      <c r="H50" s="71"/>
      <c r="I50" s="72"/>
      <c r="J50" s="236" t="s">
        <v>206</v>
      </c>
      <c r="K50" s="234" t="s">
        <v>207</v>
      </c>
      <c r="L50" s="235"/>
      <c r="M50" s="235"/>
      <c r="N50" s="235"/>
      <c r="O50" s="235"/>
      <c r="P50" s="235">
        <f t="shared" si="57"/>
        <v>0</v>
      </c>
      <c r="Q50" s="235"/>
      <c r="R50" s="235"/>
      <c r="S50" s="235"/>
      <c r="T50" s="235"/>
      <c r="U50" s="199">
        <f t="shared" si="4"/>
        <v>0</v>
      </c>
      <c r="V50" s="235"/>
      <c r="W50" s="235"/>
      <c r="X50" s="235"/>
      <c r="Y50" s="235"/>
      <c r="Z50" s="235"/>
      <c r="AA50" s="235"/>
      <c r="AB50" s="235"/>
      <c r="AC50" s="235"/>
      <c r="AD50" s="235"/>
      <c r="AE50" s="199">
        <f t="shared" si="6"/>
        <v>0</v>
      </c>
      <c r="AF50" s="199">
        <f t="shared" si="7"/>
        <v>0</v>
      </c>
      <c r="AG50" s="235"/>
      <c r="AH50" s="199">
        <f t="shared" si="8"/>
        <v>0</v>
      </c>
      <c r="AI50" s="235"/>
      <c r="AJ50" s="235"/>
      <c r="AL50" s="292">
        <f t="shared" si="9"/>
        <v>0</v>
      </c>
    </row>
    <row r="51" spans="5:38" s="74" customFormat="1" hidden="1" x14ac:dyDescent="0.25">
      <c r="E51" s="70" t="s">
        <v>190</v>
      </c>
      <c r="F51" s="71"/>
      <c r="G51" s="71"/>
      <c r="H51" s="71"/>
      <c r="I51" s="72"/>
      <c r="J51" s="236" t="s">
        <v>206</v>
      </c>
      <c r="K51" s="234" t="s">
        <v>207</v>
      </c>
      <c r="L51" s="235"/>
      <c r="M51" s="235"/>
      <c r="N51" s="235"/>
      <c r="O51" s="235"/>
      <c r="P51" s="235">
        <f t="shared" si="57"/>
        <v>0</v>
      </c>
      <c r="Q51" s="235"/>
      <c r="R51" s="235"/>
      <c r="S51" s="235"/>
      <c r="T51" s="235"/>
      <c r="U51" s="199">
        <f t="shared" si="4"/>
        <v>0</v>
      </c>
      <c r="V51" s="235"/>
      <c r="W51" s="235"/>
      <c r="X51" s="235"/>
      <c r="Y51" s="235"/>
      <c r="Z51" s="235"/>
      <c r="AA51" s="235"/>
      <c r="AB51" s="235"/>
      <c r="AC51" s="235"/>
      <c r="AD51" s="235"/>
      <c r="AE51" s="199">
        <f t="shared" si="6"/>
        <v>0</v>
      </c>
      <c r="AF51" s="199">
        <f t="shared" si="7"/>
        <v>0</v>
      </c>
      <c r="AG51" s="235"/>
      <c r="AH51" s="199">
        <f t="shared" si="8"/>
        <v>0</v>
      </c>
      <c r="AI51" s="235"/>
      <c r="AJ51" s="235"/>
      <c r="AL51" s="292">
        <f t="shared" si="9"/>
        <v>0</v>
      </c>
    </row>
    <row r="52" spans="5:38" s="74" customFormat="1" hidden="1" x14ac:dyDescent="0.25">
      <c r="E52" s="70" t="s">
        <v>190</v>
      </c>
      <c r="F52" s="71"/>
      <c r="G52" s="71"/>
      <c r="H52" s="71"/>
      <c r="I52" s="72"/>
      <c r="J52" s="236" t="s">
        <v>206</v>
      </c>
      <c r="K52" s="234" t="s">
        <v>207</v>
      </c>
      <c r="L52" s="235"/>
      <c r="M52" s="235"/>
      <c r="N52" s="235"/>
      <c r="O52" s="235"/>
      <c r="P52" s="235">
        <f t="shared" si="57"/>
        <v>0</v>
      </c>
      <c r="Q52" s="235"/>
      <c r="R52" s="235"/>
      <c r="S52" s="235"/>
      <c r="T52" s="235"/>
      <c r="U52" s="199">
        <f t="shared" si="4"/>
        <v>0</v>
      </c>
      <c r="V52" s="235"/>
      <c r="W52" s="235"/>
      <c r="X52" s="235"/>
      <c r="Y52" s="235"/>
      <c r="Z52" s="235"/>
      <c r="AA52" s="235"/>
      <c r="AB52" s="235"/>
      <c r="AC52" s="235"/>
      <c r="AD52" s="235"/>
      <c r="AE52" s="199">
        <f t="shared" si="6"/>
        <v>0</v>
      </c>
      <c r="AF52" s="199">
        <f t="shared" si="7"/>
        <v>0</v>
      </c>
      <c r="AG52" s="235"/>
      <c r="AH52" s="199">
        <f t="shared" si="8"/>
        <v>0</v>
      </c>
      <c r="AI52" s="235"/>
      <c r="AJ52" s="235"/>
      <c r="AL52" s="292">
        <f t="shared" si="9"/>
        <v>0</v>
      </c>
    </row>
    <row r="53" spans="5:38" s="74" customFormat="1" hidden="1" x14ac:dyDescent="0.25">
      <c r="E53" s="70" t="s">
        <v>190</v>
      </c>
      <c r="F53" s="71"/>
      <c r="G53" s="71"/>
      <c r="H53" s="71"/>
      <c r="I53" s="72"/>
      <c r="J53" s="238">
        <v>63322</v>
      </c>
      <c r="K53" s="239" t="s">
        <v>208</v>
      </c>
      <c r="L53" s="235"/>
      <c r="M53" s="235"/>
      <c r="N53" s="235"/>
      <c r="O53" s="235"/>
      <c r="P53" s="235">
        <f t="shared" si="57"/>
        <v>0</v>
      </c>
      <c r="Q53" s="235"/>
      <c r="R53" s="235"/>
      <c r="S53" s="235"/>
      <c r="T53" s="235"/>
      <c r="U53" s="199">
        <f t="shared" si="4"/>
        <v>0</v>
      </c>
      <c r="V53" s="235"/>
      <c r="W53" s="235"/>
      <c r="X53" s="235"/>
      <c r="Y53" s="235"/>
      <c r="Z53" s="235"/>
      <c r="AA53" s="235"/>
      <c r="AB53" s="235"/>
      <c r="AC53" s="235"/>
      <c r="AD53" s="235"/>
      <c r="AE53" s="199">
        <f t="shared" si="6"/>
        <v>0</v>
      </c>
      <c r="AF53" s="199">
        <f t="shared" si="7"/>
        <v>0</v>
      </c>
      <c r="AG53" s="235"/>
      <c r="AH53" s="199">
        <f t="shared" si="8"/>
        <v>0</v>
      </c>
      <c r="AI53" s="235"/>
      <c r="AJ53" s="235"/>
      <c r="AL53" s="292">
        <f t="shared" si="9"/>
        <v>0</v>
      </c>
    </row>
    <row r="54" spans="5:38" s="74" customFormat="1" hidden="1" x14ac:dyDescent="0.25">
      <c r="E54" s="70" t="s">
        <v>190</v>
      </c>
      <c r="F54" s="71"/>
      <c r="G54" s="71"/>
      <c r="H54" s="71"/>
      <c r="I54" s="72"/>
      <c r="J54" s="238" t="s">
        <v>209</v>
      </c>
      <c r="K54" s="239" t="s">
        <v>210</v>
      </c>
      <c r="L54" s="235"/>
      <c r="M54" s="235"/>
      <c r="N54" s="235"/>
      <c r="O54" s="235"/>
      <c r="P54" s="235">
        <f t="shared" si="57"/>
        <v>0</v>
      </c>
      <c r="Q54" s="235"/>
      <c r="R54" s="235"/>
      <c r="S54" s="235"/>
      <c r="T54" s="235"/>
      <c r="U54" s="199">
        <f t="shared" si="4"/>
        <v>0</v>
      </c>
      <c r="V54" s="235"/>
      <c r="W54" s="235"/>
      <c r="X54" s="235"/>
      <c r="Y54" s="235"/>
      <c r="Z54" s="235"/>
      <c r="AA54" s="235"/>
      <c r="AB54" s="235"/>
      <c r="AC54" s="235"/>
      <c r="AD54" s="235"/>
      <c r="AE54" s="199">
        <f t="shared" si="6"/>
        <v>0</v>
      </c>
      <c r="AF54" s="199">
        <f t="shared" si="7"/>
        <v>0</v>
      </c>
      <c r="AG54" s="235"/>
      <c r="AH54" s="199">
        <f t="shared" si="8"/>
        <v>0</v>
      </c>
      <c r="AI54" s="235"/>
      <c r="AJ54" s="235"/>
      <c r="AL54" s="292">
        <f t="shared" si="9"/>
        <v>0</v>
      </c>
    </row>
    <row r="55" spans="5:38" s="74" customFormat="1" hidden="1" x14ac:dyDescent="0.25">
      <c r="E55" s="70" t="s">
        <v>190</v>
      </c>
      <c r="F55" s="71"/>
      <c r="G55" s="71"/>
      <c r="H55" s="71"/>
      <c r="I55" s="72"/>
      <c r="J55" s="238" t="s">
        <v>211</v>
      </c>
      <c r="K55" s="239" t="s">
        <v>210</v>
      </c>
      <c r="L55" s="235"/>
      <c r="M55" s="235"/>
      <c r="N55" s="235"/>
      <c r="O55" s="235"/>
      <c r="P55" s="235">
        <f t="shared" si="57"/>
        <v>0</v>
      </c>
      <c r="Q55" s="235"/>
      <c r="R55" s="235"/>
      <c r="S55" s="235"/>
      <c r="T55" s="235"/>
      <c r="U55" s="199">
        <f t="shared" si="4"/>
        <v>0</v>
      </c>
      <c r="V55" s="235"/>
      <c r="W55" s="235"/>
      <c r="X55" s="235"/>
      <c r="Y55" s="235"/>
      <c r="Z55" s="235"/>
      <c r="AA55" s="235"/>
      <c r="AB55" s="235"/>
      <c r="AC55" s="235"/>
      <c r="AD55" s="235"/>
      <c r="AE55" s="199">
        <f t="shared" si="6"/>
        <v>0</v>
      </c>
      <c r="AF55" s="199">
        <f t="shared" si="7"/>
        <v>0</v>
      </c>
      <c r="AG55" s="235"/>
      <c r="AH55" s="199">
        <f t="shared" si="8"/>
        <v>0</v>
      </c>
      <c r="AI55" s="235"/>
      <c r="AJ55" s="235"/>
      <c r="AL55" s="292">
        <f t="shared" si="9"/>
        <v>0</v>
      </c>
    </row>
    <row r="56" spans="5:38" s="40" customFormat="1" x14ac:dyDescent="0.25">
      <c r="E56" s="62" t="s">
        <v>212</v>
      </c>
      <c r="F56" s="64"/>
      <c r="G56" s="64"/>
      <c r="H56" s="64" t="s">
        <v>190</v>
      </c>
      <c r="I56" s="65"/>
      <c r="J56" s="227" t="s">
        <v>213</v>
      </c>
      <c r="K56" s="228" t="s">
        <v>214</v>
      </c>
      <c r="L56" s="229">
        <f t="shared" ref="L56" si="58">SUM(L57+L60)</f>
        <v>0</v>
      </c>
      <c r="M56" s="229">
        <f>SUM(M57+M60)</f>
        <v>0</v>
      </c>
      <c r="N56" s="229">
        <f>SUM(N57+N60)</f>
        <v>0</v>
      </c>
      <c r="O56" s="229">
        <f t="shared" ref="O56:AD56" si="59">SUM(O57+O60)</f>
        <v>0</v>
      </c>
      <c r="P56" s="229">
        <f t="shared" si="59"/>
        <v>0</v>
      </c>
      <c r="Q56" s="229">
        <f t="shared" si="59"/>
        <v>0</v>
      </c>
      <c r="R56" s="229"/>
      <c r="S56" s="229">
        <f t="shared" si="59"/>
        <v>0</v>
      </c>
      <c r="T56" s="229">
        <f t="shared" si="59"/>
        <v>0</v>
      </c>
      <c r="U56" s="199">
        <f t="shared" si="4"/>
        <v>0</v>
      </c>
      <c r="V56" s="229">
        <f t="shared" si="59"/>
        <v>0</v>
      </c>
      <c r="W56" s="229">
        <f t="shared" si="59"/>
        <v>14000</v>
      </c>
      <c r="X56" s="229">
        <f t="shared" si="59"/>
        <v>0</v>
      </c>
      <c r="Y56" s="229">
        <f t="shared" si="59"/>
        <v>0</v>
      </c>
      <c r="Z56" s="229">
        <f t="shared" si="59"/>
        <v>0</v>
      </c>
      <c r="AA56" s="229">
        <f t="shared" si="59"/>
        <v>0</v>
      </c>
      <c r="AB56" s="229">
        <f t="shared" si="59"/>
        <v>0</v>
      </c>
      <c r="AC56" s="229">
        <f t="shared" si="59"/>
        <v>0</v>
      </c>
      <c r="AD56" s="229">
        <f t="shared" si="59"/>
        <v>0</v>
      </c>
      <c r="AE56" s="199">
        <f t="shared" si="6"/>
        <v>14000</v>
      </c>
      <c r="AF56" s="199">
        <f t="shared" si="7"/>
        <v>14000</v>
      </c>
      <c r="AG56" s="229">
        <f t="shared" ref="AG56" si="60">SUM(AG57+AG60)</f>
        <v>0</v>
      </c>
      <c r="AH56" s="199">
        <f t="shared" si="8"/>
        <v>14000</v>
      </c>
      <c r="AI56" s="229">
        <f t="shared" ref="AI56:AJ56" si="61">SUM(AI57+AI60)</f>
        <v>14000</v>
      </c>
      <c r="AJ56" s="229">
        <f t="shared" si="61"/>
        <v>14000</v>
      </c>
      <c r="AL56" s="292">
        <f t="shared" si="9"/>
        <v>14000</v>
      </c>
    </row>
    <row r="57" spans="5:38" s="69" customFormat="1" x14ac:dyDescent="0.25">
      <c r="E57" s="66" t="s">
        <v>212</v>
      </c>
      <c r="F57" s="67"/>
      <c r="G57" s="67"/>
      <c r="H57" s="67" t="s">
        <v>190</v>
      </c>
      <c r="I57" s="68"/>
      <c r="J57" s="230" t="s">
        <v>215</v>
      </c>
      <c r="K57" s="231" t="s">
        <v>216</v>
      </c>
      <c r="L57" s="232">
        <f t="shared" ref="L57" si="62">SUM(L58:L59)</f>
        <v>0</v>
      </c>
      <c r="M57" s="232">
        <f>SUM(M58:M59)</f>
        <v>0</v>
      </c>
      <c r="N57" s="232">
        <f>SUM(N58:N59)</f>
        <v>0</v>
      </c>
      <c r="O57" s="232">
        <f t="shared" ref="O57:AD57" si="63">SUM(O58:O59)</f>
        <v>0</v>
      </c>
      <c r="P57" s="232">
        <f t="shared" si="63"/>
        <v>0</v>
      </c>
      <c r="Q57" s="232">
        <f t="shared" si="63"/>
        <v>0</v>
      </c>
      <c r="R57" s="232"/>
      <c r="S57" s="232">
        <f t="shared" si="63"/>
        <v>0</v>
      </c>
      <c r="T57" s="232">
        <f t="shared" si="63"/>
        <v>0</v>
      </c>
      <c r="U57" s="199">
        <f t="shared" si="4"/>
        <v>0</v>
      </c>
      <c r="V57" s="232">
        <f t="shared" si="63"/>
        <v>0</v>
      </c>
      <c r="W57" s="232">
        <f t="shared" si="63"/>
        <v>14000</v>
      </c>
      <c r="X57" s="232">
        <f t="shared" si="63"/>
        <v>0</v>
      </c>
      <c r="Y57" s="232">
        <f t="shared" si="63"/>
        <v>0</v>
      </c>
      <c r="Z57" s="232">
        <f t="shared" si="63"/>
        <v>0</v>
      </c>
      <c r="AA57" s="232">
        <f t="shared" si="63"/>
        <v>0</v>
      </c>
      <c r="AB57" s="232">
        <f t="shared" si="63"/>
        <v>0</v>
      </c>
      <c r="AC57" s="232">
        <f t="shared" si="63"/>
        <v>0</v>
      </c>
      <c r="AD57" s="232">
        <f t="shared" si="63"/>
        <v>0</v>
      </c>
      <c r="AE57" s="199">
        <f t="shared" si="6"/>
        <v>14000</v>
      </c>
      <c r="AF57" s="199">
        <f t="shared" si="7"/>
        <v>14000</v>
      </c>
      <c r="AG57" s="232">
        <f t="shared" ref="AG57" si="64">SUM(AG58:AG59)</f>
        <v>0</v>
      </c>
      <c r="AH57" s="199">
        <f t="shared" si="8"/>
        <v>14000</v>
      </c>
      <c r="AI57" s="232">
        <f t="shared" ref="AI57:AJ57" si="65">SUM(AI58:AI59)</f>
        <v>14000</v>
      </c>
      <c r="AJ57" s="232">
        <f t="shared" si="65"/>
        <v>14000</v>
      </c>
      <c r="AL57" s="292">
        <f t="shared" si="9"/>
        <v>14000</v>
      </c>
    </row>
    <row r="58" spans="5:38" s="74" customFormat="1" x14ac:dyDescent="0.25">
      <c r="E58" s="70" t="s">
        <v>212</v>
      </c>
      <c r="F58" s="71"/>
      <c r="G58" s="71"/>
      <c r="H58" s="71" t="s">
        <v>190</v>
      </c>
      <c r="I58" s="72"/>
      <c r="J58" s="240" t="s">
        <v>594</v>
      </c>
      <c r="K58" s="234" t="s">
        <v>595</v>
      </c>
      <c r="L58" s="237"/>
      <c r="M58" s="235"/>
      <c r="N58" s="235"/>
      <c r="O58" s="235"/>
      <c r="P58" s="235">
        <f t="shared" ref="P58:P59" si="66">Q58-O58</f>
        <v>0</v>
      </c>
      <c r="Q58" s="235"/>
      <c r="R58" s="235"/>
      <c r="S58" s="237"/>
      <c r="T58" s="237"/>
      <c r="U58" s="199">
        <f t="shared" si="4"/>
        <v>0</v>
      </c>
      <c r="V58" s="237"/>
      <c r="W58" s="235">
        <v>14000</v>
      </c>
      <c r="X58" s="237"/>
      <c r="Y58" s="237"/>
      <c r="Z58" s="237"/>
      <c r="AA58" s="237"/>
      <c r="AB58" s="237"/>
      <c r="AC58" s="237"/>
      <c r="AD58" s="237"/>
      <c r="AE58" s="199">
        <f t="shared" si="6"/>
        <v>14000</v>
      </c>
      <c r="AF58" s="199">
        <f t="shared" si="7"/>
        <v>14000</v>
      </c>
      <c r="AG58" s="237"/>
      <c r="AH58" s="199">
        <f t="shared" si="8"/>
        <v>14000</v>
      </c>
      <c r="AI58" s="237">
        <v>14000</v>
      </c>
      <c r="AJ58" s="237">
        <v>14000</v>
      </c>
      <c r="AL58" s="292">
        <f t="shared" si="9"/>
        <v>14000</v>
      </c>
    </row>
    <row r="59" spans="5:38" s="74" customFormat="1" ht="27" hidden="1" x14ac:dyDescent="0.25">
      <c r="E59" s="70" t="s">
        <v>212</v>
      </c>
      <c r="F59" s="71"/>
      <c r="G59" s="71"/>
      <c r="H59" s="71" t="s">
        <v>190</v>
      </c>
      <c r="I59" s="72"/>
      <c r="J59" s="240" t="s">
        <v>217</v>
      </c>
      <c r="K59" s="234" t="s">
        <v>218</v>
      </c>
      <c r="L59" s="235"/>
      <c r="M59" s="235"/>
      <c r="N59" s="235"/>
      <c r="O59" s="235"/>
      <c r="P59" s="235">
        <f t="shared" si="66"/>
        <v>0</v>
      </c>
      <c r="Q59" s="235"/>
      <c r="R59" s="235"/>
      <c r="S59" s="235"/>
      <c r="T59" s="235"/>
      <c r="U59" s="199">
        <f t="shared" si="4"/>
        <v>0</v>
      </c>
      <c r="V59" s="235"/>
      <c r="W59" s="235"/>
      <c r="X59" s="235"/>
      <c r="Y59" s="235"/>
      <c r="Z59" s="235"/>
      <c r="AA59" s="235"/>
      <c r="AB59" s="235"/>
      <c r="AC59" s="235"/>
      <c r="AD59" s="235"/>
      <c r="AE59" s="199">
        <f t="shared" si="6"/>
        <v>0</v>
      </c>
      <c r="AF59" s="199">
        <f t="shared" si="7"/>
        <v>0</v>
      </c>
      <c r="AG59" s="235"/>
      <c r="AH59" s="199">
        <f t="shared" si="8"/>
        <v>0</v>
      </c>
      <c r="AI59" s="235"/>
      <c r="AJ59" s="235"/>
      <c r="AL59" s="292">
        <f t="shared" si="9"/>
        <v>0</v>
      </c>
    </row>
    <row r="60" spans="5:38" s="69" customFormat="1" ht="18.75" hidden="1" customHeight="1" x14ac:dyDescent="0.25">
      <c r="E60" s="66" t="s">
        <v>212</v>
      </c>
      <c r="F60" s="67"/>
      <c r="G60" s="67"/>
      <c r="H60" s="67" t="s">
        <v>190</v>
      </c>
      <c r="I60" s="68"/>
      <c r="J60" s="230" t="s">
        <v>219</v>
      </c>
      <c r="K60" s="231" t="s">
        <v>220</v>
      </c>
      <c r="L60" s="232">
        <f t="shared" ref="L60:AJ60" si="67">SUM(L61:L65)</f>
        <v>0</v>
      </c>
      <c r="M60" s="232">
        <f t="shared" si="67"/>
        <v>0</v>
      </c>
      <c r="N60" s="232">
        <f t="shared" si="67"/>
        <v>0</v>
      </c>
      <c r="O60" s="232">
        <f t="shared" si="67"/>
        <v>0</v>
      </c>
      <c r="P60" s="232">
        <f t="shared" si="67"/>
        <v>0</v>
      </c>
      <c r="Q60" s="232">
        <f t="shared" si="67"/>
        <v>0</v>
      </c>
      <c r="R60" s="232"/>
      <c r="S60" s="232">
        <f t="shared" si="67"/>
        <v>0</v>
      </c>
      <c r="T60" s="232">
        <f t="shared" si="67"/>
        <v>0</v>
      </c>
      <c r="U60" s="199">
        <f t="shared" si="4"/>
        <v>0</v>
      </c>
      <c r="V60" s="232">
        <f t="shared" si="67"/>
        <v>0</v>
      </c>
      <c r="W60" s="232">
        <f t="shared" si="67"/>
        <v>0</v>
      </c>
      <c r="X60" s="232">
        <f t="shared" si="67"/>
        <v>0</v>
      </c>
      <c r="Y60" s="232">
        <f t="shared" si="67"/>
        <v>0</v>
      </c>
      <c r="Z60" s="232">
        <f t="shared" si="67"/>
        <v>0</v>
      </c>
      <c r="AA60" s="232">
        <f t="shared" si="67"/>
        <v>0</v>
      </c>
      <c r="AB60" s="232">
        <f t="shared" si="67"/>
        <v>0</v>
      </c>
      <c r="AC60" s="232">
        <f t="shared" si="67"/>
        <v>0</v>
      </c>
      <c r="AD60" s="232">
        <f t="shared" si="67"/>
        <v>0</v>
      </c>
      <c r="AE60" s="199">
        <f t="shared" si="6"/>
        <v>0</v>
      </c>
      <c r="AF60" s="199">
        <f t="shared" si="7"/>
        <v>0</v>
      </c>
      <c r="AG60" s="232">
        <f t="shared" ref="AG60" si="68">SUM(AG61:AG65)</f>
        <v>0</v>
      </c>
      <c r="AH60" s="199">
        <f t="shared" si="8"/>
        <v>0</v>
      </c>
      <c r="AI60" s="232">
        <f t="shared" si="67"/>
        <v>0</v>
      </c>
      <c r="AJ60" s="232">
        <f t="shared" si="67"/>
        <v>0</v>
      </c>
      <c r="AL60" s="292">
        <f t="shared" si="9"/>
        <v>0</v>
      </c>
    </row>
    <row r="61" spans="5:38" s="74" customFormat="1" ht="27" hidden="1" x14ac:dyDescent="0.25">
      <c r="E61" s="70" t="s">
        <v>212</v>
      </c>
      <c r="F61" s="71"/>
      <c r="G61" s="71"/>
      <c r="H61" s="71" t="s">
        <v>190</v>
      </c>
      <c r="I61" s="72"/>
      <c r="J61" s="233" t="s">
        <v>221</v>
      </c>
      <c r="K61" s="234" t="s">
        <v>222</v>
      </c>
      <c r="L61" s="235"/>
      <c r="M61" s="235"/>
      <c r="N61" s="235"/>
      <c r="O61" s="235"/>
      <c r="P61" s="235">
        <f t="shared" ref="P61:P65" si="69">Q61-O61</f>
        <v>0</v>
      </c>
      <c r="Q61" s="235"/>
      <c r="R61" s="235"/>
      <c r="S61" s="235"/>
      <c r="T61" s="235"/>
      <c r="U61" s="199">
        <f t="shared" si="4"/>
        <v>0</v>
      </c>
      <c r="V61" s="235"/>
      <c r="W61" s="235"/>
      <c r="X61" s="235"/>
      <c r="Y61" s="235"/>
      <c r="Z61" s="235"/>
      <c r="AA61" s="235"/>
      <c r="AB61" s="235"/>
      <c r="AC61" s="235"/>
      <c r="AD61" s="235"/>
      <c r="AE61" s="199">
        <f t="shared" si="6"/>
        <v>0</v>
      </c>
      <c r="AF61" s="199">
        <f t="shared" si="7"/>
        <v>0</v>
      </c>
      <c r="AG61" s="235"/>
      <c r="AH61" s="199">
        <f t="shared" si="8"/>
        <v>0</v>
      </c>
      <c r="AI61" s="235"/>
      <c r="AJ61" s="235"/>
      <c r="AL61" s="292">
        <f t="shared" si="9"/>
        <v>0</v>
      </c>
    </row>
    <row r="62" spans="5:38" s="74" customFormat="1" ht="27" hidden="1" x14ac:dyDescent="0.25">
      <c r="E62" s="70" t="s">
        <v>212</v>
      </c>
      <c r="F62" s="71"/>
      <c r="G62" s="71"/>
      <c r="H62" s="71" t="s">
        <v>190</v>
      </c>
      <c r="I62" s="72"/>
      <c r="J62" s="233" t="s">
        <v>221</v>
      </c>
      <c r="K62" s="234" t="s">
        <v>222</v>
      </c>
      <c r="L62" s="235"/>
      <c r="M62" s="235"/>
      <c r="N62" s="235"/>
      <c r="O62" s="235"/>
      <c r="P62" s="235">
        <f t="shared" si="69"/>
        <v>0</v>
      </c>
      <c r="Q62" s="235"/>
      <c r="R62" s="235"/>
      <c r="S62" s="235"/>
      <c r="T62" s="235"/>
      <c r="U62" s="199">
        <f t="shared" si="4"/>
        <v>0</v>
      </c>
      <c r="V62" s="235"/>
      <c r="W62" s="235"/>
      <c r="X62" s="235"/>
      <c r="Y62" s="235"/>
      <c r="Z62" s="235"/>
      <c r="AA62" s="235"/>
      <c r="AB62" s="235"/>
      <c r="AC62" s="235"/>
      <c r="AD62" s="235"/>
      <c r="AE62" s="199">
        <f t="shared" si="6"/>
        <v>0</v>
      </c>
      <c r="AF62" s="199">
        <f t="shared" si="7"/>
        <v>0</v>
      </c>
      <c r="AG62" s="235"/>
      <c r="AH62" s="199">
        <f t="shared" si="8"/>
        <v>0</v>
      </c>
      <c r="AI62" s="235"/>
      <c r="AJ62" s="235"/>
      <c r="AL62" s="292">
        <f t="shared" si="9"/>
        <v>0</v>
      </c>
    </row>
    <row r="63" spans="5:38" s="74" customFormat="1" ht="27" hidden="1" x14ac:dyDescent="0.25">
      <c r="E63" s="70" t="s">
        <v>212</v>
      </c>
      <c r="F63" s="71"/>
      <c r="G63" s="71"/>
      <c r="H63" s="71" t="s">
        <v>190</v>
      </c>
      <c r="I63" s="72"/>
      <c r="J63" s="233" t="s">
        <v>221</v>
      </c>
      <c r="K63" s="234" t="s">
        <v>222</v>
      </c>
      <c r="L63" s="235"/>
      <c r="M63" s="235"/>
      <c r="N63" s="235"/>
      <c r="O63" s="235"/>
      <c r="P63" s="235">
        <f t="shared" si="69"/>
        <v>0</v>
      </c>
      <c r="Q63" s="235"/>
      <c r="R63" s="235"/>
      <c r="S63" s="235"/>
      <c r="T63" s="235"/>
      <c r="U63" s="199">
        <f t="shared" si="4"/>
        <v>0</v>
      </c>
      <c r="V63" s="235"/>
      <c r="W63" s="235"/>
      <c r="X63" s="235"/>
      <c r="Y63" s="235"/>
      <c r="Z63" s="235"/>
      <c r="AA63" s="235"/>
      <c r="AB63" s="235"/>
      <c r="AC63" s="235"/>
      <c r="AD63" s="235"/>
      <c r="AE63" s="199">
        <f t="shared" si="6"/>
        <v>0</v>
      </c>
      <c r="AF63" s="199">
        <f t="shared" si="7"/>
        <v>0</v>
      </c>
      <c r="AG63" s="235"/>
      <c r="AH63" s="199">
        <f t="shared" si="8"/>
        <v>0</v>
      </c>
      <c r="AI63" s="235"/>
      <c r="AJ63" s="235"/>
      <c r="AL63" s="292">
        <f t="shared" si="9"/>
        <v>0</v>
      </c>
    </row>
    <row r="64" spans="5:38" s="74" customFormat="1" ht="27" hidden="1" x14ac:dyDescent="0.25">
      <c r="E64" s="70" t="s">
        <v>212</v>
      </c>
      <c r="F64" s="71"/>
      <c r="G64" s="71"/>
      <c r="H64" s="71" t="s">
        <v>190</v>
      </c>
      <c r="I64" s="72"/>
      <c r="J64" s="236" t="s">
        <v>223</v>
      </c>
      <c r="K64" s="234" t="s">
        <v>224</v>
      </c>
      <c r="L64" s="235"/>
      <c r="M64" s="235"/>
      <c r="N64" s="235"/>
      <c r="O64" s="235"/>
      <c r="P64" s="235">
        <f t="shared" si="69"/>
        <v>0</v>
      </c>
      <c r="Q64" s="235"/>
      <c r="R64" s="235"/>
      <c r="S64" s="235"/>
      <c r="T64" s="235"/>
      <c r="U64" s="199">
        <f t="shared" si="4"/>
        <v>0</v>
      </c>
      <c r="V64" s="235"/>
      <c r="W64" s="235"/>
      <c r="X64" s="235"/>
      <c r="Y64" s="235"/>
      <c r="Z64" s="235"/>
      <c r="AA64" s="235"/>
      <c r="AB64" s="235"/>
      <c r="AC64" s="235"/>
      <c r="AD64" s="235"/>
      <c r="AE64" s="199">
        <f t="shared" si="6"/>
        <v>0</v>
      </c>
      <c r="AF64" s="199">
        <f t="shared" si="7"/>
        <v>0</v>
      </c>
      <c r="AG64" s="235"/>
      <c r="AH64" s="199">
        <f t="shared" si="8"/>
        <v>0</v>
      </c>
      <c r="AI64" s="235"/>
      <c r="AJ64" s="235"/>
      <c r="AL64" s="292">
        <f t="shared" si="9"/>
        <v>0</v>
      </c>
    </row>
    <row r="65" spans="4:38" s="74" customFormat="1" ht="27" hidden="1" x14ac:dyDescent="0.25">
      <c r="E65" s="70" t="s">
        <v>212</v>
      </c>
      <c r="F65" s="71"/>
      <c r="G65" s="71"/>
      <c r="H65" s="71" t="s">
        <v>190</v>
      </c>
      <c r="I65" s="72"/>
      <c r="J65" s="236" t="s">
        <v>223</v>
      </c>
      <c r="K65" s="234" t="s">
        <v>224</v>
      </c>
      <c r="L65" s="235"/>
      <c r="M65" s="235"/>
      <c r="N65" s="235"/>
      <c r="O65" s="235"/>
      <c r="P65" s="235">
        <f t="shared" si="69"/>
        <v>0</v>
      </c>
      <c r="Q65" s="235"/>
      <c r="R65" s="235"/>
      <c r="S65" s="235"/>
      <c r="T65" s="235"/>
      <c r="U65" s="199">
        <f t="shared" si="4"/>
        <v>0</v>
      </c>
      <c r="V65" s="235"/>
      <c r="W65" s="235"/>
      <c r="X65" s="235"/>
      <c r="Y65" s="235"/>
      <c r="Z65" s="235"/>
      <c r="AA65" s="235"/>
      <c r="AB65" s="235"/>
      <c r="AC65" s="235"/>
      <c r="AD65" s="235"/>
      <c r="AE65" s="199">
        <f t="shared" si="6"/>
        <v>0</v>
      </c>
      <c r="AF65" s="199">
        <f t="shared" si="7"/>
        <v>0</v>
      </c>
      <c r="AG65" s="235"/>
      <c r="AH65" s="199">
        <f t="shared" si="8"/>
        <v>0</v>
      </c>
      <c r="AI65" s="235"/>
      <c r="AJ65" s="235"/>
      <c r="AL65" s="292">
        <f t="shared" si="9"/>
        <v>0</v>
      </c>
    </row>
    <row r="66" spans="4:38" s="40" customFormat="1" ht="18" hidden="1" customHeight="1" x14ac:dyDescent="0.25">
      <c r="D66" s="87" t="s">
        <v>270</v>
      </c>
      <c r="E66" s="62" t="s">
        <v>356</v>
      </c>
      <c r="F66" s="64"/>
      <c r="G66" s="64"/>
      <c r="H66" s="64"/>
      <c r="I66" s="91"/>
      <c r="J66" s="227" t="s">
        <v>357</v>
      </c>
      <c r="K66" s="228" t="s">
        <v>358</v>
      </c>
      <c r="L66" s="229">
        <f>SUM(L67+L70)</f>
        <v>0</v>
      </c>
      <c r="M66" s="229">
        <f t="shared" ref="M66:AD66" si="70">SUM(M67+M70)</f>
        <v>0</v>
      </c>
      <c r="N66" s="229">
        <f t="shared" si="70"/>
        <v>0</v>
      </c>
      <c r="O66" s="229">
        <f t="shared" si="70"/>
        <v>0</v>
      </c>
      <c r="P66" s="229">
        <f t="shared" si="70"/>
        <v>0</v>
      </c>
      <c r="Q66" s="229">
        <f t="shared" si="70"/>
        <v>0</v>
      </c>
      <c r="R66" s="229"/>
      <c r="S66" s="229">
        <f t="shared" si="70"/>
        <v>0</v>
      </c>
      <c r="T66" s="229">
        <f t="shared" si="70"/>
        <v>0</v>
      </c>
      <c r="U66" s="199">
        <f t="shared" si="4"/>
        <v>0</v>
      </c>
      <c r="V66" s="229">
        <f t="shared" si="70"/>
        <v>0</v>
      </c>
      <c r="W66" s="229">
        <f t="shared" si="70"/>
        <v>0</v>
      </c>
      <c r="X66" s="229">
        <f t="shared" si="70"/>
        <v>0</v>
      </c>
      <c r="Y66" s="229">
        <f t="shared" si="70"/>
        <v>0</v>
      </c>
      <c r="Z66" s="229">
        <f t="shared" si="70"/>
        <v>0</v>
      </c>
      <c r="AA66" s="229">
        <f t="shared" si="70"/>
        <v>0</v>
      </c>
      <c r="AB66" s="229">
        <f t="shared" si="70"/>
        <v>0</v>
      </c>
      <c r="AC66" s="229">
        <f t="shared" si="70"/>
        <v>0</v>
      </c>
      <c r="AD66" s="229">
        <f t="shared" si="70"/>
        <v>0</v>
      </c>
      <c r="AE66" s="199">
        <f t="shared" si="6"/>
        <v>0</v>
      </c>
      <c r="AF66" s="199">
        <f t="shared" si="7"/>
        <v>0</v>
      </c>
      <c r="AG66" s="229">
        <f t="shared" ref="AG66" si="71">SUM(AG67+AG70)</f>
        <v>0</v>
      </c>
      <c r="AH66" s="199">
        <f t="shared" si="8"/>
        <v>0</v>
      </c>
      <c r="AI66" s="229">
        <f t="shared" ref="AI66:AJ66" si="72">SUM(AI67+AI70)</f>
        <v>0</v>
      </c>
      <c r="AJ66" s="229">
        <f t="shared" si="72"/>
        <v>0</v>
      </c>
      <c r="AL66" s="292">
        <f t="shared" si="9"/>
        <v>0</v>
      </c>
    </row>
    <row r="67" spans="4:38" s="69" customFormat="1" ht="17.25" hidden="1" customHeight="1" x14ac:dyDescent="0.25">
      <c r="D67" s="88" t="s">
        <v>283</v>
      </c>
      <c r="E67" s="66" t="s">
        <v>356</v>
      </c>
      <c r="F67" s="67"/>
      <c r="G67" s="67"/>
      <c r="H67" s="67"/>
      <c r="I67" s="92"/>
      <c r="J67" s="230" t="s">
        <v>359</v>
      </c>
      <c r="K67" s="231" t="s">
        <v>360</v>
      </c>
      <c r="L67" s="232">
        <f>SUM(L68:L69)</f>
        <v>0</v>
      </c>
      <c r="M67" s="232">
        <f t="shared" ref="M67:AD67" si="73">SUM(M68:M69)</f>
        <v>0</v>
      </c>
      <c r="N67" s="232">
        <f t="shared" si="73"/>
        <v>0</v>
      </c>
      <c r="O67" s="232">
        <f t="shared" si="73"/>
        <v>0</v>
      </c>
      <c r="P67" s="232">
        <f t="shared" si="73"/>
        <v>0</v>
      </c>
      <c r="Q67" s="232">
        <f t="shared" si="73"/>
        <v>0</v>
      </c>
      <c r="R67" s="232"/>
      <c r="S67" s="232">
        <f t="shared" si="73"/>
        <v>0</v>
      </c>
      <c r="T67" s="232">
        <f t="shared" si="73"/>
        <v>0</v>
      </c>
      <c r="U67" s="199">
        <f t="shared" si="4"/>
        <v>0</v>
      </c>
      <c r="V67" s="232">
        <f t="shared" si="73"/>
        <v>0</v>
      </c>
      <c r="W67" s="232">
        <f t="shared" si="73"/>
        <v>0</v>
      </c>
      <c r="X67" s="232">
        <f t="shared" si="73"/>
        <v>0</v>
      </c>
      <c r="Y67" s="232">
        <f t="shared" si="73"/>
        <v>0</v>
      </c>
      <c r="Z67" s="232">
        <f t="shared" si="73"/>
        <v>0</v>
      </c>
      <c r="AA67" s="232">
        <f t="shared" si="73"/>
        <v>0</v>
      </c>
      <c r="AB67" s="232">
        <f t="shared" si="73"/>
        <v>0</v>
      </c>
      <c r="AC67" s="232">
        <f t="shared" si="73"/>
        <v>0</v>
      </c>
      <c r="AD67" s="232">
        <f t="shared" si="73"/>
        <v>0</v>
      </c>
      <c r="AE67" s="199">
        <f t="shared" si="6"/>
        <v>0</v>
      </c>
      <c r="AF67" s="199">
        <f t="shared" si="7"/>
        <v>0</v>
      </c>
      <c r="AG67" s="232">
        <f t="shared" ref="AG67" si="74">SUM(AG68:AG69)</f>
        <v>0</v>
      </c>
      <c r="AH67" s="199">
        <f t="shared" si="8"/>
        <v>0</v>
      </c>
      <c r="AI67" s="232">
        <f t="shared" ref="AI67:AJ67" si="75">SUM(AI68:AI69)</f>
        <v>0</v>
      </c>
      <c r="AJ67" s="232">
        <f t="shared" si="75"/>
        <v>0</v>
      </c>
      <c r="AL67" s="292">
        <f t="shared" si="9"/>
        <v>0</v>
      </c>
    </row>
    <row r="68" spans="4:38" s="74" customFormat="1" ht="27" hidden="1" x14ac:dyDescent="0.25">
      <c r="D68" s="89" t="s">
        <v>290</v>
      </c>
      <c r="E68" s="70" t="s">
        <v>356</v>
      </c>
      <c r="F68" s="71"/>
      <c r="G68" s="71"/>
      <c r="H68" s="71"/>
      <c r="I68" s="93"/>
      <c r="J68" s="240" t="s">
        <v>361</v>
      </c>
      <c r="K68" s="234" t="s">
        <v>362</v>
      </c>
      <c r="L68" s="235"/>
      <c r="M68" s="235"/>
      <c r="N68" s="235"/>
      <c r="O68" s="235"/>
      <c r="P68" s="235">
        <f>Q68-O68</f>
        <v>0</v>
      </c>
      <c r="Q68" s="235"/>
      <c r="R68" s="235"/>
      <c r="S68" s="237"/>
      <c r="T68" s="237"/>
      <c r="U68" s="199">
        <f t="shared" si="4"/>
        <v>0</v>
      </c>
      <c r="V68" s="235"/>
      <c r="W68" s="237"/>
      <c r="X68" s="237"/>
      <c r="Y68" s="237"/>
      <c r="Z68" s="237"/>
      <c r="AA68" s="237"/>
      <c r="AB68" s="237"/>
      <c r="AC68" s="237"/>
      <c r="AD68" s="237"/>
      <c r="AE68" s="199">
        <f t="shared" si="6"/>
        <v>0</v>
      </c>
      <c r="AF68" s="199">
        <f t="shared" si="7"/>
        <v>0</v>
      </c>
      <c r="AG68" s="237"/>
      <c r="AH68" s="199">
        <f t="shared" si="8"/>
        <v>0</v>
      </c>
      <c r="AI68" s="237"/>
      <c r="AJ68" s="237"/>
      <c r="AL68" s="292">
        <f t="shared" si="9"/>
        <v>0</v>
      </c>
    </row>
    <row r="69" spans="4:38" s="74" customFormat="1" ht="27" hidden="1" x14ac:dyDescent="0.25">
      <c r="D69" s="89" t="s">
        <v>363</v>
      </c>
      <c r="E69" s="70" t="s">
        <v>356</v>
      </c>
      <c r="F69" s="71"/>
      <c r="G69" s="71"/>
      <c r="H69" s="71"/>
      <c r="I69" s="93"/>
      <c r="J69" s="240" t="s">
        <v>361</v>
      </c>
      <c r="K69" s="234" t="s">
        <v>364</v>
      </c>
      <c r="L69" s="235"/>
      <c r="M69" s="235"/>
      <c r="N69" s="235"/>
      <c r="O69" s="235"/>
      <c r="P69" s="235">
        <f>Q69-O69</f>
        <v>0</v>
      </c>
      <c r="Q69" s="235"/>
      <c r="R69" s="235"/>
      <c r="S69" s="235"/>
      <c r="T69" s="235"/>
      <c r="U69" s="199">
        <f t="shared" si="4"/>
        <v>0</v>
      </c>
      <c r="V69" s="235"/>
      <c r="W69" s="235"/>
      <c r="X69" s="235"/>
      <c r="Y69" s="235"/>
      <c r="Z69" s="235"/>
      <c r="AA69" s="235"/>
      <c r="AB69" s="235"/>
      <c r="AC69" s="235"/>
      <c r="AD69" s="235"/>
      <c r="AE69" s="199">
        <f t="shared" si="6"/>
        <v>0</v>
      </c>
      <c r="AF69" s="199">
        <f t="shared" si="7"/>
        <v>0</v>
      </c>
      <c r="AG69" s="235"/>
      <c r="AH69" s="199">
        <f t="shared" si="8"/>
        <v>0</v>
      </c>
      <c r="AI69" s="235"/>
      <c r="AJ69" s="235"/>
      <c r="AL69" s="292">
        <f t="shared" si="9"/>
        <v>0</v>
      </c>
    </row>
    <row r="70" spans="4:38" s="69" customFormat="1" hidden="1" x14ac:dyDescent="0.25">
      <c r="D70" s="88" t="s">
        <v>365</v>
      </c>
      <c r="E70" s="66" t="s">
        <v>356</v>
      </c>
      <c r="F70" s="67"/>
      <c r="G70" s="67"/>
      <c r="H70" s="67"/>
      <c r="I70" s="92"/>
      <c r="J70" s="230" t="s">
        <v>366</v>
      </c>
      <c r="K70" s="231" t="s">
        <v>367</v>
      </c>
      <c r="L70" s="232">
        <f>SUM(L71:L72)</f>
        <v>0</v>
      </c>
      <c r="M70" s="232">
        <f t="shared" ref="M70:AD70" si="76">SUM(M71:M72)</f>
        <v>0</v>
      </c>
      <c r="N70" s="232">
        <f t="shared" si="76"/>
        <v>0</v>
      </c>
      <c r="O70" s="232">
        <f t="shared" si="76"/>
        <v>0</v>
      </c>
      <c r="P70" s="232">
        <f t="shared" si="76"/>
        <v>0</v>
      </c>
      <c r="Q70" s="232">
        <f t="shared" si="76"/>
        <v>0</v>
      </c>
      <c r="R70" s="232"/>
      <c r="S70" s="232">
        <f t="shared" si="76"/>
        <v>0</v>
      </c>
      <c r="T70" s="232">
        <f t="shared" si="76"/>
        <v>0</v>
      </c>
      <c r="U70" s="199">
        <f t="shared" si="4"/>
        <v>0</v>
      </c>
      <c r="V70" s="232">
        <f>SUM(V71:V72)</f>
        <v>0</v>
      </c>
      <c r="W70" s="232">
        <f t="shared" si="76"/>
        <v>0</v>
      </c>
      <c r="X70" s="232">
        <f t="shared" si="76"/>
        <v>0</v>
      </c>
      <c r="Y70" s="232">
        <f t="shared" si="76"/>
        <v>0</v>
      </c>
      <c r="Z70" s="232">
        <f t="shared" si="76"/>
        <v>0</v>
      </c>
      <c r="AA70" s="232">
        <f t="shared" si="76"/>
        <v>0</v>
      </c>
      <c r="AB70" s="232">
        <f t="shared" si="76"/>
        <v>0</v>
      </c>
      <c r="AC70" s="232">
        <f t="shared" si="76"/>
        <v>0</v>
      </c>
      <c r="AD70" s="232">
        <f t="shared" si="76"/>
        <v>0</v>
      </c>
      <c r="AE70" s="199">
        <f t="shared" si="6"/>
        <v>0</v>
      </c>
      <c r="AF70" s="199">
        <f t="shared" si="7"/>
        <v>0</v>
      </c>
      <c r="AG70" s="232">
        <f t="shared" ref="AG70" si="77">SUM(AG71:AG72)</f>
        <v>0</v>
      </c>
      <c r="AH70" s="199">
        <f t="shared" si="8"/>
        <v>0</v>
      </c>
      <c r="AI70" s="232">
        <f t="shared" ref="AI70:AJ70" si="78">SUM(AI71:AI72)</f>
        <v>0</v>
      </c>
      <c r="AJ70" s="232">
        <f t="shared" si="78"/>
        <v>0</v>
      </c>
      <c r="AL70" s="292">
        <f t="shared" si="9"/>
        <v>0</v>
      </c>
    </row>
    <row r="71" spans="4:38" s="74" customFormat="1" ht="33" hidden="1" customHeight="1" x14ac:dyDescent="0.25">
      <c r="D71" s="89" t="s">
        <v>253</v>
      </c>
      <c r="E71" s="70" t="s">
        <v>356</v>
      </c>
      <c r="F71" s="71"/>
      <c r="G71" s="71"/>
      <c r="H71" s="71"/>
      <c r="I71" s="93"/>
      <c r="J71" s="233" t="s">
        <v>368</v>
      </c>
      <c r="K71" s="234" t="s">
        <v>369</v>
      </c>
      <c r="L71" s="235"/>
      <c r="M71" s="235"/>
      <c r="N71" s="235"/>
      <c r="O71" s="235"/>
      <c r="P71" s="235">
        <f>Q71-O71</f>
        <v>0</v>
      </c>
      <c r="Q71" s="235"/>
      <c r="R71" s="235"/>
      <c r="S71" s="237"/>
      <c r="T71" s="237"/>
      <c r="U71" s="199">
        <f t="shared" si="4"/>
        <v>0</v>
      </c>
      <c r="V71" s="235"/>
      <c r="W71" s="237"/>
      <c r="X71" s="237"/>
      <c r="Y71" s="237"/>
      <c r="Z71" s="237"/>
      <c r="AA71" s="237"/>
      <c r="AB71" s="237"/>
      <c r="AC71" s="237"/>
      <c r="AD71" s="237"/>
      <c r="AE71" s="199">
        <f t="shared" si="6"/>
        <v>0</v>
      </c>
      <c r="AF71" s="199">
        <f t="shared" si="7"/>
        <v>0</v>
      </c>
      <c r="AG71" s="237"/>
      <c r="AH71" s="199">
        <f t="shared" si="8"/>
        <v>0</v>
      </c>
      <c r="AI71" s="237"/>
      <c r="AJ71" s="237"/>
      <c r="AL71" s="292">
        <f t="shared" si="9"/>
        <v>0</v>
      </c>
    </row>
    <row r="72" spans="4:38" s="74" customFormat="1" ht="33" hidden="1" customHeight="1" x14ac:dyDescent="0.25">
      <c r="D72" s="89" t="s">
        <v>309</v>
      </c>
      <c r="E72" s="70" t="s">
        <v>356</v>
      </c>
      <c r="F72" s="71"/>
      <c r="G72" s="71"/>
      <c r="H72" s="71"/>
      <c r="I72" s="93"/>
      <c r="J72" s="236" t="s">
        <v>368</v>
      </c>
      <c r="K72" s="234" t="s">
        <v>370</v>
      </c>
      <c r="L72" s="235"/>
      <c r="M72" s="235"/>
      <c r="N72" s="235"/>
      <c r="O72" s="235"/>
      <c r="P72" s="235">
        <f>Q72-O72</f>
        <v>0</v>
      </c>
      <c r="Q72" s="235"/>
      <c r="R72" s="235"/>
      <c r="S72" s="235"/>
      <c r="T72" s="235"/>
      <c r="U72" s="199">
        <f t="shared" si="4"/>
        <v>0</v>
      </c>
      <c r="V72" s="235">
        <v>0</v>
      </c>
      <c r="W72" s="235"/>
      <c r="X72" s="235"/>
      <c r="Y72" s="235"/>
      <c r="Z72" s="235"/>
      <c r="AA72" s="235"/>
      <c r="AB72" s="235"/>
      <c r="AC72" s="235"/>
      <c r="AD72" s="235"/>
      <c r="AE72" s="199">
        <f t="shared" si="6"/>
        <v>0</v>
      </c>
      <c r="AF72" s="199">
        <f t="shared" si="7"/>
        <v>0</v>
      </c>
      <c r="AG72" s="235"/>
      <c r="AH72" s="199">
        <f t="shared" si="8"/>
        <v>0</v>
      </c>
      <c r="AI72" s="235"/>
      <c r="AJ72" s="235"/>
      <c r="AL72" s="292">
        <f t="shared" si="9"/>
        <v>0</v>
      </c>
    </row>
    <row r="73" spans="4:38" s="40" customFormat="1" ht="18.75" customHeight="1" x14ac:dyDescent="0.25">
      <c r="D73" s="87" t="s">
        <v>270</v>
      </c>
      <c r="E73" s="62"/>
      <c r="F73" s="64"/>
      <c r="G73" s="71"/>
      <c r="H73" s="64"/>
      <c r="I73" s="91"/>
      <c r="J73" s="227" t="s">
        <v>371</v>
      </c>
      <c r="K73" s="228" t="s">
        <v>372</v>
      </c>
      <c r="L73" s="229">
        <f t="shared" ref="L73:Q73" si="79">SUM(L74+L79)</f>
        <v>0</v>
      </c>
      <c r="M73" s="229">
        <f t="shared" si="79"/>
        <v>0</v>
      </c>
      <c r="N73" s="229">
        <f t="shared" si="79"/>
        <v>0</v>
      </c>
      <c r="O73" s="229">
        <f t="shared" si="79"/>
        <v>0</v>
      </c>
      <c r="P73" s="229">
        <f t="shared" si="79"/>
        <v>0</v>
      </c>
      <c r="Q73" s="229">
        <f t="shared" si="79"/>
        <v>0</v>
      </c>
      <c r="R73" s="229"/>
      <c r="S73" s="229">
        <f>SUM(S74+S79)</f>
        <v>0</v>
      </c>
      <c r="T73" s="229">
        <f>SUM(T74+T79)</f>
        <v>0</v>
      </c>
      <c r="U73" s="199">
        <f t="shared" si="4"/>
        <v>0</v>
      </c>
      <c r="V73" s="229">
        <f t="shared" ref="V73:AD73" si="80">SUM(V74+V79)</f>
        <v>0</v>
      </c>
      <c r="W73" s="229">
        <f t="shared" si="80"/>
        <v>0</v>
      </c>
      <c r="X73" s="229">
        <f t="shared" si="80"/>
        <v>331150</v>
      </c>
      <c r="Y73" s="229">
        <f t="shared" si="80"/>
        <v>0</v>
      </c>
      <c r="Z73" s="229">
        <f t="shared" si="80"/>
        <v>0</v>
      </c>
      <c r="AA73" s="229">
        <f t="shared" si="80"/>
        <v>0</v>
      </c>
      <c r="AB73" s="229">
        <f t="shared" si="80"/>
        <v>0</v>
      </c>
      <c r="AC73" s="229">
        <f t="shared" si="80"/>
        <v>0</v>
      </c>
      <c r="AD73" s="229">
        <f t="shared" si="80"/>
        <v>0</v>
      </c>
      <c r="AE73" s="199">
        <f t="shared" si="6"/>
        <v>331150</v>
      </c>
      <c r="AF73" s="199">
        <f t="shared" si="7"/>
        <v>331150</v>
      </c>
      <c r="AG73" s="229">
        <f>SUM(AG74+AG79)</f>
        <v>3355800</v>
      </c>
      <c r="AH73" s="199">
        <f t="shared" si="8"/>
        <v>3686950</v>
      </c>
      <c r="AI73" s="229">
        <f>+AI74</f>
        <v>319851</v>
      </c>
      <c r="AJ73" s="229">
        <f>+AJ74</f>
        <v>323844</v>
      </c>
      <c r="AL73" s="292">
        <f t="shared" si="9"/>
        <v>331150</v>
      </c>
    </row>
    <row r="74" spans="4:38" s="69" customFormat="1" ht="33" customHeight="1" x14ac:dyDescent="0.25">
      <c r="D74" s="88" t="s">
        <v>283</v>
      </c>
      <c r="E74" s="66"/>
      <c r="F74" s="67"/>
      <c r="G74" s="71"/>
      <c r="H74" s="67"/>
      <c r="I74" s="92"/>
      <c r="J74" s="230" t="s">
        <v>373</v>
      </c>
      <c r="K74" s="231" t="s">
        <v>374</v>
      </c>
      <c r="L74" s="232">
        <f t="shared" ref="L74:Q74" si="81">SUM(L75:L78)</f>
        <v>0</v>
      </c>
      <c r="M74" s="232">
        <f t="shared" si="81"/>
        <v>0</v>
      </c>
      <c r="N74" s="232">
        <f t="shared" si="81"/>
        <v>0</v>
      </c>
      <c r="O74" s="232">
        <f t="shared" si="81"/>
        <v>0</v>
      </c>
      <c r="P74" s="232">
        <f t="shared" si="81"/>
        <v>0</v>
      </c>
      <c r="Q74" s="232">
        <f t="shared" si="81"/>
        <v>0</v>
      </c>
      <c r="R74" s="232"/>
      <c r="S74" s="232">
        <f>SUM(S75:S78)</f>
        <v>0</v>
      </c>
      <c r="T74" s="232">
        <f>SUM(T75:T78)</f>
        <v>0</v>
      </c>
      <c r="U74" s="199">
        <f t="shared" si="4"/>
        <v>0</v>
      </c>
      <c r="V74" s="232">
        <f t="shared" ref="V74:AD74" si="82">SUM(V75:V78)</f>
        <v>0</v>
      </c>
      <c r="W74" s="232">
        <f t="shared" si="82"/>
        <v>0</v>
      </c>
      <c r="X74" s="232">
        <f t="shared" si="82"/>
        <v>316150</v>
      </c>
      <c r="Y74" s="232">
        <f t="shared" si="82"/>
        <v>0</v>
      </c>
      <c r="Z74" s="232">
        <f t="shared" si="82"/>
        <v>0</v>
      </c>
      <c r="AA74" s="232">
        <f t="shared" si="82"/>
        <v>0</v>
      </c>
      <c r="AB74" s="232">
        <f t="shared" si="82"/>
        <v>0</v>
      </c>
      <c r="AC74" s="232">
        <f t="shared" si="82"/>
        <v>0</v>
      </c>
      <c r="AD74" s="232">
        <f t="shared" si="82"/>
        <v>0</v>
      </c>
      <c r="AE74" s="199">
        <f t="shared" si="6"/>
        <v>316150</v>
      </c>
      <c r="AF74" s="199">
        <f t="shared" si="7"/>
        <v>316150</v>
      </c>
      <c r="AG74" s="232">
        <f>SUM(AG75:AG78)</f>
        <v>3355800</v>
      </c>
      <c r="AH74" s="199">
        <f t="shared" si="8"/>
        <v>3671950</v>
      </c>
      <c r="AI74" s="232">
        <f>SUM(AI75:AI78)</f>
        <v>319851</v>
      </c>
      <c r="AJ74" s="232">
        <f>SUM(AJ75:AJ78)</f>
        <v>323844</v>
      </c>
      <c r="AL74" s="292">
        <f t="shared" si="9"/>
        <v>316150</v>
      </c>
    </row>
    <row r="75" spans="4:38" s="74" customFormat="1" ht="33" customHeight="1" x14ac:dyDescent="0.25">
      <c r="D75" s="89" t="s">
        <v>290</v>
      </c>
      <c r="E75" s="70"/>
      <c r="F75" s="71"/>
      <c r="G75" s="71"/>
      <c r="H75" s="71"/>
      <c r="I75" s="93"/>
      <c r="J75" s="240" t="s">
        <v>375</v>
      </c>
      <c r="K75" s="234" t="s">
        <v>581</v>
      </c>
      <c r="L75" s="235"/>
      <c r="M75" s="235"/>
      <c r="N75" s="235"/>
      <c r="O75" s="235"/>
      <c r="P75" s="235">
        <f>Q75-O75</f>
        <v>0</v>
      </c>
      <c r="Q75" s="235"/>
      <c r="R75" s="235"/>
      <c r="S75" s="237"/>
      <c r="T75" s="237"/>
      <c r="U75" s="199">
        <f t="shared" si="4"/>
        <v>0</v>
      </c>
      <c r="V75" s="235">
        <v>0</v>
      </c>
      <c r="W75" s="237"/>
      <c r="X75" s="237">
        <v>0</v>
      </c>
      <c r="Y75" s="237"/>
      <c r="Z75" s="237"/>
      <c r="AA75" s="237"/>
      <c r="AB75" s="237"/>
      <c r="AC75" s="237"/>
      <c r="AD75" s="237"/>
      <c r="AE75" s="199">
        <f t="shared" si="6"/>
        <v>0</v>
      </c>
      <c r="AF75" s="199">
        <f t="shared" si="7"/>
        <v>0</v>
      </c>
      <c r="AG75" s="237">
        <v>3355800</v>
      </c>
      <c r="AH75" s="199">
        <f t="shared" si="8"/>
        <v>3355800</v>
      </c>
      <c r="AI75" s="237">
        <v>0</v>
      </c>
      <c r="AJ75" s="237"/>
      <c r="AL75" s="292">
        <f t="shared" si="9"/>
        <v>0</v>
      </c>
    </row>
    <row r="76" spans="4:38" s="74" customFormat="1" ht="33" customHeight="1" x14ac:dyDescent="0.25">
      <c r="D76" s="89" t="s">
        <v>363</v>
      </c>
      <c r="E76" s="70"/>
      <c r="F76" s="71"/>
      <c r="G76" s="71"/>
      <c r="H76" s="71"/>
      <c r="I76" s="93"/>
      <c r="J76" s="240" t="s">
        <v>376</v>
      </c>
      <c r="K76" s="234" t="s">
        <v>583</v>
      </c>
      <c r="L76" s="235"/>
      <c r="M76" s="235"/>
      <c r="N76" s="235"/>
      <c r="O76" s="235"/>
      <c r="P76" s="235">
        <f>Q76-O76</f>
        <v>0</v>
      </c>
      <c r="Q76" s="235"/>
      <c r="R76" s="235"/>
      <c r="S76" s="235"/>
      <c r="T76" s="235"/>
      <c r="U76" s="199">
        <f t="shared" ref="U76:U77" si="83">SUM(S76:T76)</f>
        <v>0</v>
      </c>
      <c r="V76" s="235">
        <v>0</v>
      </c>
      <c r="W76" s="235"/>
      <c r="X76" s="235">
        <v>42500</v>
      </c>
      <c r="Y76" s="235"/>
      <c r="Z76" s="235"/>
      <c r="AA76" s="235"/>
      <c r="AB76" s="235"/>
      <c r="AC76" s="235"/>
      <c r="AD76" s="235"/>
      <c r="AE76" s="199">
        <f t="shared" ref="AE76:AE77" si="84">SUM(V76:AD76)</f>
        <v>42500</v>
      </c>
      <c r="AF76" s="199">
        <f t="shared" ref="AF76:AF77" si="85">SUM(U76+AE76)</f>
        <v>42500</v>
      </c>
      <c r="AG76" s="235"/>
      <c r="AH76" s="199">
        <f t="shared" ref="AH76:AH77" si="86">SUM(AF76:AG76)</f>
        <v>42500</v>
      </c>
      <c r="AI76" s="235">
        <v>44851</v>
      </c>
      <c r="AJ76" s="235">
        <v>46000</v>
      </c>
      <c r="AL76" s="292">
        <f t="shared" si="9"/>
        <v>42500</v>
      </c>
    </row>
    <row r="77" spans="4:38" s="74" customFormat="1" ht="33" customHeight="1" x14ac:dyDescent="0.25">
      <c r="D77" s="89" t="s">
        <v>363</v>
      </c>
      <c r="E77" s="70"/>
      <c r="F77" s="71"/>
      <c r="G77" s="71"/>
      <c r="H77" s="71"/>
      <c r="I77" s="93"/>
      <c r="J77" s="240" t="s">
        <v>376</v>
      </c>
      <c r="K77" s="234" t="s">
        <v>610</v>
      </c>
      <c r="L77" s="235"/>
      <c r="M77" s="235"/>
      <c r="N77" s="235"/>
      <c r="O77" s="235"/>
      <c r="P77" s="235">
        <f>Q77-O77</f>
        <v>0</v>
      </c>
      <c r="Q77" s="235"/>
      <c r="R77" s="235"/>
      <c r="S77" s="235"/>
      <c r="T77" s="235"/>
      <c r="U77" s="199">
        <f t="shared" si="83"/>
        <v>0</v>
      </c>
      <c r="V77" s="235">
        <v>0</v>
      </c>
      <c r="W77" s="235"/>
      <c r="X77" s="235">
        <v>144800</v>
      </c>
      <c r="Y77" s="235"/>
      <c r="Z77" s="235"/>
      <c r="AA77" s="235"/>
      <c r="AB77" s="235"/>
      <c r="AC77" s="235"/>
      <c r="AD77" s="235"/>
      <c r="AE77" s="199">
        <f t="shared" si="84"/>
        <v>144800</v>
      </c>
      <c r="AF77" s="199">
        <f t="shared" si="85"/>
        <v>144800</v>
      </c>
      <c r="AG77" s="235"/>
      <c r="AH77" s="199">
        <f t="shared" si="86"/>
        <v>144800</v>
      </c>
      <c r="AI77" s="235">
        <v>145000</v>
      </c>
      <c r="AJ77" s="235">
        <v>146000</v>
      </c>
      <c r="AL77" s="292">
        <f t="shared" si="9"/>
        <v>144800</v>
      </c>
    </row>
    <row r="78" spans="4:38" s="74" customFormat="1" ht="33" customHeight="1" x14ac:dyDescent="0.25">
      <c r="D78" s="89" t="s">
        <v>363</v>
      </c>
      <c r="E78" s="70"/>
      <c r="F78" s="71"/>
      <c r="G78" s="71"/>
      <c r="H78" s="71"/>
      <c r="I78" s="93"/>
      <c r="J78" s="240" t="s">
        <v>376</v>
      </c>
      <c r="K78" s="234" t="s">
        <v>582</v>
      </c>
      <c r="L78" s="235"/>
      <c r="M78" s="235"/>
      <c r="N78" s="235"/>
      <c r="O78" s="235"/>
      <c r="P78" s="235">
        <f>Q78-O78</f>
        <v>0</v>
      </c>
      <c r="Q78" s="235"/>
      <c r="R78" s="235"/>
      <c r="S78" s="235"/>
      <c r="T78" s="235"/>
      <c r="U78" s="199">
        <f t="shared" ref="U78" si="87">SUM(S78:T78)</f>
        <v>0</v>
      </c>
      <c r="V78" s="235">
        <v>0</v>
      </c>
      <c r="W78" s="235"/>
      <c r="X78" s="235">
        <v>128850</v>
      </c>
      <c r="Y78" s="235"/>
      <c r="Z78" s="235"/>
      <c r="AA78" s="235"/>
      <c r="AB78" s="235"/>
      <c r="AC78" s="235"/>
      <c r="AD78" s="235"/>
      <c r="AE78" s="199">
        <f t="shared" ref="AE78" si="88">SUM(V78:AD78)</f>
        <v>128850</v>
      </c>
      <c r="AF78" s="199">
        <f t="shared" ref="AF78" si="89">SUM(U78+AE78)</f>
        <v>128850</v>
      </c>
      <c r="AG78" s="235"/>
      <c r="AH78" s="199">
        <f t="shared" ref="AH78" si="90">SUM(AF78:AG78)</f>
        <v>128850</v>
      </c>
      <c r="AI78" s="235">
        <v>130000</v>
      </c>
      <c r="AJ78" s="235">
        <v>131844</v>
      </c>
      <c r="AL78" s="292">
        <f t="shared" si="9"/>
        <v>128850</v>
      </c>
    </row>
    <row r="79" spans="4:38" s="69" customFormat="1" ht="27" x14ac:dyDescent="0.25">
      <c r="D79" s="88" t="s">
        <v>365</v>
      </c>
      <c r="E79" s="66"/>
      <c r="F79" s="67"/>
      <c r="G79" s="71"/>
      <c r="H79" s="67"/>
      <c r="I79" s="92"/>
      <c r="J79" s="230" t="s">
        <v>377</v>
      </c>
      <c r="K79" s="231" t="s">
        <v>378</v>
      </c>
      <c r="L79" s="232">
        <f>SUM(L80:L81)</f>
        <v>0</v>
      </c>
      <c r="M79" s="232">
        <f t="shared" ref="M79:T79" si="91">SUM(M80:M81)</f>
        <v>0</v>
      </c>
      <c r="N79" s="232">
        <f t="shared" si="91"/>
        <v>0</v>
      </c>
      <c r="O79" s="232">
        <f t="shared" si="91"/>
        <v>0</v>
      </c>
      <c r="P79" s="232">
        <f t="shared" si="91"/>
        <v>0</v>
      </c>
      <c r="Q79" s="232">
        <f t="shared" si="91"/>
        <v>0</v>
      </c>
      <c r="R79" s="232"/>
      <c r="S79" s="232">
        <f t="shared" si="91"/>
        <v>0</v>
      </c>
      <c r="T79" s="232">
        <f t="shared" si="91"/>
        <v>0</v>
      </c>
      <c r="U79" s="199">
        <f t="shared" si="4"/>
        <v>0</v>
      </c>
      <c r="V79" s="232">
        <f>SUM(V80:V81)</f>
        <v>0</v>
      </c>
      <c r="W79" s="232">
        <f t="shared" ref="W79:AD79" si="92">SUM(W80:W81)</f>
        <v>0</v>
      </c>
      <c r="X79" s="232">
        <f t="shared" si="92"/>
        <v>15000</v>
      </c>
      <c r="Y79" s="232">
        <f t="shared" si="92"/>
        <v>0</v>
      </c>
      <c r="Z79" s="232">
        <f t="shared" si="92"/>
        <v>0</v>
      </c>
      <c r="AA79" s="232">
        <f t="shared" si="92"/>
        <v>0</v>
      </c>
      <c r="AB79" s="232">
        <f t="shared" si="92"/>
        <v>0</v>
      </c>
      <c r="AC79" s="232">
        <f t="shared" si="92"/>
        <v>0</v>
      </c>
      <c r="AD79" s="232">
        <f t="shared" si="92"/>
        <v>0</v>
      </c>
      <c r="AE79" s="199">
        <f t="shared" si="6"/>
        <v>15000</v>
      </c>
      <c r="AF79" s="199">
        <f t="shared" si="7"/>
        <v>15000</v>
      </c>
      <c r="AG79" s="232">
        <f t="shared" ref="AG79" si="93">SUM(AG80:AG81)</f>
        <v>0</v>
      </c>
      <c r="AH79" s="199">
        <f t="shared" si="8"/>
        <v>15000</v>
      </c>
      <c r="AI79" s="232">
        <f t="shared" ref="AI79:AJ79" si="94">SUM(AI80:AI81)</f>
        <v>16000</v>
      </c>
      <c r="AJ79" s="232">
        <f t="shared" si="94"/>
        <v>16000</v>
      </c>
      <c r="AL79" s="292">
        <f t="shared" si="9"/>
        <v>15000</v>
      </c>
    </row>
    <row r="80" spans="4:38" s="74" customFormat="1" ht="33.75" hidden="1" customHeight="1" x14ac:dyDescent="0.25">
      <c r="D80" s="89" t="s">
        <v>253</v>
      </c>
      <c r="E80" s="70"/>
      <c r="F80" s="71"/>
      <c r="G80" s="71"/>
      <c r="H80" s="71"/>
      <c r="I80" s="93"/>
      <c r="J80" s="233" t="s">
        <v>379</v>
      </c>
      <c r="K80" s="234" t="s">
        <v>380</v>
      </c>
      <c r="L80" s="235"/>
      <c r="M80" s="235"/>
      <c r="N80" s="235"/>
      <c r="O80" s="235"/>
      <c r="P80" s="235">
        <f>Q80-O80</f>
        <v>0</v>
      </c>
      <c r="Q80" s="235"/>
      <c r="R80" s="235"/>
      <c r="S80" s="237"/>
      <c r="T80" s="237"/>
      <c r="U80" s="199">
        <f t="shared" si="4"/>
        <v>0</v>
      </c>
      <c r="V80" s="235">
        <v>0</v>
      </c>
      <c r="W80" s="237"/>
      <c r="X80" s="237"/>
      <c r="Y80" s="237"/>
      <c r="Z80" s="237"/>
      <c r="AA80" s="237"/>
      <c r="AB80" s="237"/>
      <c r="AC80" s="237"/>
      <c r="AD80" s="237"/>
      <c r="AE80" s="199">
        <f t="shared" si="6"/>
        <v>0</v>
      </c>
      <c r="AF80" s="199">
        <f t="shared" si="7"/>
        <v>0</v>
      </c>
      <c r="AG80" s="237"/>
      <c r="AH80" s="199">
        <f t="shared" si="8"/>
        <v>0</v>
      </c>
      <c r="AI80" s="237"/>
      <c r="AJ80" s="237"/>
      <c r="AL80" s="292">
        <f t="shared" ref="AL80:AL143" si="95">SUM(S80+AE80)</f>
        <v>0</v>
      </c>
    </row>
    <row r="81" spans="4:38" s="74" customFormat="1" ht="27" x14ac:dyDescent="0.25">
      <c r="D81" s="89" t="s">
        <v>309</v>
      </c>
      <c r="E81" s="70"/>
      <c r="F81" s="71"/>
      <c r="G81" s="71"/>
      <c r="H81" s="71"/>
      <c r="I81" s="93"/>
      <c r="J81" s="233" t="s">
        <v>381</v>
      </c>
      <c r="K81" s="234" t="s">
        <v>584</v>
      </c>
      <c r="L81" s="235"/>
      <c r="M81" s="235"/>
      <c r="N81" s="235"/>
      <c r="O81" s="235"/>
      <c r="P81" s="235">
        <f>Q81-O81</f>
        <v>0</v>
      </c>
      <c r="Q81" s="235"/>
      <c r="R81" s="235"/>
      <c r="S81" s="235"/>
      <c r="T81" s="235"/>
      <c r="U81" s="199">
        <f t="shared" si="4"/>
        <v>0</v>
      </c>
      <c r="V81" s="235">
        <v>0</v>
      </c>
      <c r="W81" s="235"/>
      <c r="X81" s="235">
        <v>15000</v>
      </c>
      <c r="Y81" s="235"/>
      <c r="Z81" s="235"/>
      <c r="AA81" s="235"/>
      <c r="AB81" s="235"/>
      <c r="AC81" s="235"/>
      <c r="AD81" s="235"/>
      <c r="AE81" s="199">
        <f t="shared" si="6"/>
        <v>15000</v>
      </c>
      <c r="AF81" s="199">
        <f t="shared" si="7"/>
        <v>15000</v>
      </c>
      <c r="AG81" s="235"/>
      <c r="AH81" s="199">
        <f t="shared" si="8"/>
        <v>15000</v>
      </c>
      <c r="AI81" s="235">
        <v>16000</v>
      </c>
      <c r="AJ81" s="235">
        <v>16000</v>
      </c>
      <c r="AL81" s="292">
        <f t="shared" si="95"/>
        <v>15000</v>
      </c>
    </row>
    <row r="82" spans="4:38" s="40" customFormat="1" x14ac:dyDescent="0.25">
      <c r="E82" s="62" t="s">
        <v>164</v>
      </c>
      <c r="F82" s="64"/>
      <c r="G82" s="64"/>
      <c r="H82" s="64"/>
      <c r="I82" s="65"/>
      <c r="J82" s="225" t="s">
        <v>225</v>
      </c>
      <c r="K82" s="226" t="s">
        <v>226</v>
      </c>
      <c r="L82" s="222">
        <f t="shared" ref="L82:AD82" si="96">SUM(L83+L90)</f>
        <v>0</v>
      </c>
      <c r="M82" s="222">
        <f t="shared" si="96"/>
        <v>0</v>
      </c>
      <c r="N82" s="222">
        <f t="shared" si="96"/>
        <v>0</v>
      </c>
      <c r="O82" s="222">
        <f t="shared" si="96"/>
        <v>0</v>
      </c>
      <c r="P82" s="222">
        <f t="shared" si="96"/>
        <v>0</v>
      </c>
      <c r="Q82" s="222">
        <f t="shared" si="96"/>
        <v>0</v>
      </c>
      <c r="R82" s="222"/>
      <c r="S82" s="222">
        <f t="shared" si="96"/>
        <v>0</v>
      </c>
      <c r="T82" s="222">
        <f t="shared" si="96"/>
        <v>0</v>
      </c>
      <c r="U82" s="199">
        <f t="shared" ref="U82:U145" si="97">SUM(S82:T82)</f>
        <v>0</v>
      </c>
      <c r="V82" s="222">
        <f t="shared" si="96"/>
        <v>360</v>
      </c>
      <c r="W82" s="222">
        <f t="shared" si="96"/>
        <v>0</v>
      </c>
      <c r="X82" s="222">
        <f t="shared" si="96"/>
        <v>0</v>
      </c>
      <c r="Y82" s="222">
        <f t="shared" si="96"/>
        <v>0</v>
      </c>
      <c r="Z82" s="222">
        <f t="shared" si="96"/>
        <v>0</v>
      </c>
      <c r="AA82" s="222">
        <f t="shared" si="96"/>
        <v>0</v>
      </c>
      <c r="AB82" s="222">
        <f t="shared" si="96"/>
        <v>0</v>
      </c>
      <c r="AC82" s="222">
        <f t="shared" si="96"/>
        <v>0</v>
      </c>
      <c r="AD82" s="222">
        <f t="shared" si="96"/>
        <v>0</v>
      </c>
      <c r="AE82" s="199">
        <f t="shared" ref="AE82:AE145" si="98">SUM(V82:AD82)</f>
        <v>360</v>
      </c>
      <c r="AF82" s="199">
        <f t="shared" ref="AF82:AF145" si="99">SUM(U82+AE82)</f>
        <v>360</v>
      </c>
      <c r="AG82" s="222">
        <f t="shared" ref="AG82" si="100">SUM(AG83+AG90)</f>
        <v>0</v>
      </c>
      <c r="AH82" s="199">
        <f t="shared" ref="AH82:AH145" si="101">SUM(AF82:AG82)</f>
        <v>360</v>
      </c>
      <c r="AI82" s="222">
        <f>SUM(AI84:AI89)</f>
        <v>360</v>
      </c>
      <c r="AJ82" s="222">
        <f>SUM(AJ84:AJ89)</f>
        <v>360</v>
      </c>
      <c r="AL82" s="292">
        <f t="shared" si="95"/>
        <v>360</v>
      </c>
    </row>
    <row r="83" spans="4:38" s="40" customFormat="1" x14ac:dyDescent="0.25">
      <c r="E83" s="62" t="s">
        <v>164</v>
      </c>
      <c r="F83" s="64"/>
      <c r="G83" s="64"/>
      <c r="H83" s="64"/>
      <c r="I83" s="65"/>
      <c r="J83" s="227" t="s">
        <v>227</v>
      </c>
      <c r="K83" s="228" t="s">
        <v>228</v>
      </c>
      <c r="L83" s="229">
        <f t="shared" ref="L83" si="102">SUM(L84:L89)</f>
        <v>0</v>
      </c>
      <c r="M83" s="229">
        <f>SUM(M84:M89)</f>
        <v>0</v>
      </c>
      <c r="N83" s="229">
        <f>SUM(N84:N89)</f>
        <v>0</v>
      </c>
      <c r="O83" s="229">
        <f>SUM(O84:O89)</f>
        <v>0</v>
      </c>
      <c r="P83" s="229">
        <f t="shared" ref="P83:AD83" si="103">SUM(P84:P89)</f>
        <v>0</v>
      </c>
      <c r="Q83" s="229">
        <f>SUM(Q84:Q89)</f>
        <v>0</v>
      </c>
      <c r="R83" s="229"/>
      <c r="S83" s="229">
        <f t="shared" si="103"/>
        <v>0</v>
      </c>
      <c r="T83" s="229">
        <f t="shared" si="103"/>
        <v>0</v>
      </c>
      <c r="U83" s="199">
        <f t="shared" si="97"/>
        <v>0</v>
      </c>
      <c r="V83" s="229">
        <f t="shared" si="103"/>
        <v>360</v>
      </c>
      <c r="W83" s="229">
        <f t="shared" si="103"/>
        <v>0</v>
      </c>
      <c r="X83" s="229">
        <f t="shared" si="103"/>
        <v>0</v>
      </c>
      <c r="Y83" s="229">
        <f t="shared" si="103"/>
        <v>0</v>
      </c>
      <c r="Z83" s="229">
        <f t="shared" si="103"/>
        <v>0</v>
      </c>
      <c r="AA83" s="229">
        <f t="shared" si="103"/>
        <v>0</v>
      </c>
      <c r="AB83" s="229">
        <f t="shared" si="103"/>
        <v>0</v>
      </c>
      <c r="AC83" s="229">
        <f t="shared" si="103"/>
        <v>0</v>
      </c>
      <c r="AD83" s="229">
        <f t="shared" si="103"/>
        <v>0</v>
      </c>
      <c r="AE83" s="199">
        <f t="shared" si="98"/>
        <v>360</v>
      </c>
      <c r="AF83" s="199">
        <f t="shared" si="99"/>
        <v>360</v>
      </c>
      <c r="AG83" s="229">
        <f t="shared" ref="AG83" si="104">SUM(AG84:AG89)</f>
        <v>0</v>
      </c>
      <c r="AH83" s="199">
        <f t="shared" si="101"/>
        <v>360</v>
      </c>
      <c r="AI83" s="229">
        <f t="shared" ref="AI83:AJ83" si="105">SUM(AI84:AI89)</f>
        <v>360</v>
      </c>
      <c r="AJ83" s="229">
        <f t="shared" si="105"/>
        <v>360</v>
      </c>
      <c r="AL83" s="292">
        <f t="shared" si="95"/>
        <v>360</v>
      </c>
    </row>
    <row r="84" spans="4:38" s="74" customFormat="1" x14ac:dyDescent="0.25">
      <c r="E84" s="70" t="s">
        <v>164</v>
      </c>
      <c r="F84" s="71"/>
      <c r="G84" s="71"/>
      <c r="H84" s="71"/>
      <c r="I84" s="72"/>
      <c r="J84" s="236" t="s">
        <v>229</v>
      </c>
      <c r="K84" s="234" t="s">
        <v>230</v>
      </c>
      <c r="L84" s="235"/>
      <c r="M84" s="235"/>
      <c r="N84" s="235"/>
      <c r="O84" s="235"/>
      <c r="P84" s="235">
        <f t="shared" ref="P84:P89" si="106">Q84-O84</f>
        <v>0</v>
      </c>
      <c r="Q84" s="235"/>
      <c r="R84" s="235"/>
      <c r="S84" s="235"/>
      <c r="T84" s="235"/>
      <c r="U84" s="199">
        <f t="shared" si="97"/>
        <v>0</v>
      </c>
      <c r="V84" s="235"/>
      <c r="W84" s="235"/>
      <c r="X84" s="235"/>
      <c r="Y84" s="235"/>
      <c r="Z84" s="235"/>
      <c r="AA84" s="235"/>
      <c r="AB84" s="235"/>
      <c r="AC84" s="235"/>
      <c r="AD84" s="235"/>
      <c r="AE84" s="199">
        <f t="shared" si="98"/>
        <v>0</v>
      </c>
      <c r="AF84" s="199">
        <f t="shared" si="99"/>
        <v>0</v>
      </c>
      <c r="AG84" s="235"/>
      <c r="AH84" s="199">
        <f t="shared" si="101"/>
        <v>0</v>
      </c>
      <c r="AI84" s="235"/>
      <c r="AJ84" s="235"/>
      <c r="AL84" s="292">
        <f t="shared" si="95"/>
        <v>0</v>
      </c>
    </row>
    <row r="85" spans="4:38" s="74" customFormat="1" x14ac:dyDescent="0.25">
      <c r="E85" s="70" t="s">
        <v>164</v>
      </c>
      <c r="F85" s="71"/>
      <c r="G85" s="71"/>
      <c r="H85" s="71"/>
      <c r="I85" s="72"/>
      <c r="J85" s="236" t="s">
        <v>231</v>
      </c>
      <c r="K85" s="234" t="s">
        <v>232</v>
      </c>
      <c r="L85" s="235"/>
      <c r="M85" s="235"/>
      <c r="N85" s="235"/>
      <c r="O85" s="235"/>
      <c r="P85" s="235">
        <f t="shared" si="106"/>
        <v>0</v>
      </c>
      <c r="Q85" s="235"/>
      <c r="R85" s="235"/>
      <c r="S85" s="235"/>
      <c r="T85" s="235"/>
      <c r="U85" s="199">
        <f t="shared" si="97"/>
        <v>0</v>
      </c>
      <c r="V85" s="235">
        <v>360</v>
      </c>
      <c r="W85" s="235"/>
      <c r="X85" s="235"/>
      <c r="Y85" s="235"/>
      <c r="Z85" s="235"/>
      <c r="AA85" s="235"/>
      <c r="AB85" s="235"/>
      <c r="AC85" s="235"/>
      <c r="AD85" s="235"/>
      <c r="AE85" s="199">
        <f t="shared" si="98"/>
        <v>360</v>
      </c>
      <c r="AF85" s="199">
        <f t="shared" si="99"/>
        <v>360</v>
      </c>
      <c r="AG85" s="235"/>
      <c r="AH85" s="199">
        <f t="shared" si="101"/>
        <v>360</v>
      </c>
      <c r="AI85" s="235">
        <v>360</v>
      </c>
      <c r="AJ85" s="235">
        <v>360</v>
      </c>
      <c r="AL85" s="292">
        <f t="shared" si="95"/>
        <v>360</v>
      </c>
    </row>
    <row r="86" spans="4:38" s="74" customFormat="1" x14ac:dyDescent="0.25">
      <c r="E86" s="70" t="s">
        <v>164</v>
      </c>
      <c r="F86" s="71"/>
      <c r="G86" s="71"/>
      <c r="H86" s="71"/>
      <c r="I86" s="72"/>
      <c r="J86" s="236" t="s">
        <v>233</v>
      </c>
      <c r="K86" s="234" t="s">
        <v>234</v>
      </c>
      <c r="L86" s="235"/>
      <c r="M86" s="235"/>
      <c r="N86" s="235"/>
      <c r="O86" s="235"/>
      <c r="P86" s="235">
        <f t="shared" si="106"/>
        <v>0</v>
      </c>
      <c r="Q86" s="235"/>
      <c r="R86" s="235"/>
      <c r="S86" s="235"/>
      <c r="T86" s="235"/>
      <c r="U86" s="199">
        <f t="shared" si="97"/>
        <v>0</v>
      </c>
      <c r="V86" s="235"/>
      <c r="W86" s="235"/>
      <c r="X86" s="235"/>
      <c r="Y86" s="235"/>
      <c r="Z86" s="235"/>
      <c r="AA86" s="235"/>
      <c r="AB86" s="235"/>
      <c r="AC86" s="235"/>
      <c r="AD86" s="235"/>
      <c r="AE86" s="199">
        <f t="shared" si="98"/>
        <v>0</v>
      </c>
      <c r="AF86" s="199">
        <f t="shared" si="99"/>
        <v>0</v>
      </c>
      <c r="AG86" s="235"/>
      <c r="AH86" s="199">
        <f t="shared" si="101"/>
        <v>0</v>
      </c>
      <c r="AI86" s="235"/>
      <c r="AJ86" s="235"/>
      <c r="AL86" s="292">
        <f t="shared" si="95"/>
        <v>0</v>
      </c>
    </row>
    <row r="87" spans="4:38" s="74" customFormat="1" x14ac:dyDescent="0.25">
      <c r="E87" s="70" t="s">
        <v>164</v>
      </c>
      <c r="F87" s="71"/>
      <c r="G87" s="71"/>
      <c r="H87" s="71"/>
      <c r="I87" s="72"/>
      <c r="J87" s="236" t="s">
        <v>235</v>
      </c>
      <c r="K87" s="234" t="s">
        <v>236</v>
      </c>
      <c r="L87" s="235"/>
      <c r="M87" s="235"/>
      <c r="N87" s="235"/>
      <c r="O87" s="235"/>
      <c r="P87" s="235">
        <f t="shared" si="106"/>
        <v>0</v>
      </c>
      <c r="Q87" s="235"/>
      <c r="R87" s="235"/>
      <c r="S87" s="235"/>
      <c r="T87" s="235"/>
      <c r="U87" s="199">
        <f t="shared" si="97"/>
        <v>0</v>
      </c>
      <c r="V87" s="235"/>
      <c r="W87" s="235"/>
      <c r="X87" s="235"/>
      <c r="Y87" s="235"/>
      <c r="Z87" s="235"/>
      <c r="AA87" s="235"/>
      <c r="AB87" s="235"/>
      <c r="AC87" s="235"/>
      <c r="AD87" s="235"/>
      <c r="AE87" s="199">
        <f t="shared" si="98"/>
        <v>0</v>
      </c>
      <c r="AF87" s="199">
        <f t="shared" si="99"/>
        <v>0</v>
      </c>
      <c r="AG87" s="235"/>
      <c r="AH87" s="199">
        <f t="shared" si="101"/>
        <v>0</v>
      </c>
      <c r="AI87" s="235"/>
      <c r="AJ87" s="235"/>
      <c r="AL87" s="292">
        <f t="shared" si="95"/>
        <v>0</v>
      </c>
    </row>
    <row r="88" spans="4:38" s="73" customFormat="1" x14ac:dyDescent="0.25">
      <c r="E88" s="70" t="s">
        <v>164</v>
      </c>
      <c r="F88" s="71"/>
      <c r="G88" s="71"/>
      <c r="H88" s="71"/>
      <c r="I88" s="72"/>
      <c r="J88" s="236" t="s">
        <v>237</v>
      </c>
      <c r="K88" s="234" t="s">
        <v>238</v>
      </c>
      <c r="L88" s="235"/>
      <c r="M88" s="235"/>
      <c r="N88" s="235"/>
      <c r="O88" s="235"/>
      <c r="P88" s="235">
        <f t="shared" si="106"/>
        <v>0</v>
      </c>
      <c r="Q88" s="235"/>
      <c r="R88" s="235"/>
      <c r="S88" s="235"/>
      <c r="T88" s="235"/>
      <c r="U88" s="199">
        <f t="shared" si="97"/>
        <v>0</v>
      </c>
      <c r="V88" s="235"/>
      <c r="W88" s="235"/>
      <c r="X88" s="235"/>
      <c r="Y88" s="235"/>
      <c r="Z88" s="235"/>
      <c r="AA88" s="235"/>
      <c r="AB88" s="235"/>
      <c r="AC88" s="235"/>
      <c r="AD88" s="235"/>
      <c r="AE88" s="199">
        <f t="shared" si="98"/>
        <v>0</v>
      </c>
      <c r="AF88" s="199">
        <f t="shared" si="99"/>
        <v>0</v>
      </c>
      <c r="AG88" s="235"/>
      <c r="AH88" s="199">
        <f t="shared" si="101"/>
        <v>0</v>
      </c>
      <c r="AI88" s="235"/>
      <c r="AJ88" s="235"/>
      <c r="AL88" s="292">
        <f t="shared" si="95"/>
        <v>0</v>
      </c>
    </row>
    <row r="89" spans="4:38" s="73" customFormat="1" x14ac:dyDescent="0.25">
      <c r="E89" s="70" t="s">
        <v>164</v>
      </c>
      <c r="F89" s="71"/>
      <c r="G89" s="71"/>
      <c r="H89" s="71"/>
      <c r="I89" s="72"/>
      <c r="J89" s="236" t="s">
        <v>239</v>
      </c>
      <c r="K89" s="234" t="s">
        <v>240</v>
      </c>
      <c r="L89" s="235"/>
      <c r="M89" s="235"/>
      <c r="N89" s="235"/>
      <c r="O89" s="235"/>
      <c r="P89" s="235">
        <f t="shared" si="106"/>
        <v>0</v>
      </c>
      <c r="Q89" s="235"/>
      <c r="R89" s="235"/>
      <c r="S89" s="235"/>
      <c r="T89" s="235"/>
      <c r="U89" s="199">
        <f t="shared" si="97"/>
        <v>0</v>
      </c>
      <c r="V89" s="235"/>
      <c r="W89" s="235"/>
      <c r="X89" s="235"/>
      <c r="Y89" s="235"/>
      <c r="Z89" s="235"/>
      <c r="AA89" s="235"/>
      <c r="AB89" s="235"/>
      <c r="AC89" s="235"/>
      <c r="AD89" s="235"/>
      <c r="AE89" s="199">
        <f t="shared" si="98"/>
        <v>0</v>
      </c>
      <c r="AF89" s="199">
        <f t="shared" si="99"/>
        <v>0</v>
      </c>
      <c r="AG89" s="235"/>
      <c r="AH89" s="199">
        <f t="shared" si="101"/>
        <v>0</v>
      </c>
      <c r="AI89" s="235"/>
      <c r="AJ89" s="235"/>
      <c r="AL89" s="292">
        <f t="shared" si="95"/>
        <v>0</v>
      </c>
    </row>
    <row r="90" spans="4:38" s="40" customFormat="1" x14ac:dyDescent="0.25">
      <c r="E90" s="62" t="s">
        <v>164</v>
      </c>
      <c r="F90" s="64"/>
      <c r="G90" s="64"/>
      <c r="H90" s="64"/>
      <c r="I90" s="65"/>
      <c r="J90" s="227" t="s">
        <v>241</v>
      </c>
      <c r="K90" s="228" t="s">
        <v>242</v>
      </c>
      <c r="L90" s="229">
        <f t="shared" ref="L90:AD90" si="107">SUM(L91)</f>
        <v>0</v>
      </c>
      <c r="M90" s="229">
        <f t="shared" si="107"/>
        <v>0</v>
      </c>
      <c r="N90" s="229">
        <f t="shared" si="107"/>
        <v>0</v>
      </c>
      <c r="O90" s="229">
        <f t="shared" si="107"/>
        <v>0</v>
      </c>
      <c r="P90" s="229">
        <f t="shared" si="107"/>
        <v>0</v>
      </c>
      <c r="Q90" s="229">
        <f t="shared" si="107"/>
        <v>0</v>
      </c>
      <c r="R90" s="229"/>
      <c r="S90" s="229">
        <f t="shared" si="107"/>
        <v>0</v>
      </c>
      <c r="T90" s="229">
        <f t="shared" si="107"/>
        <v>0</v>
      </c>
      <c r="U90" s="199">
        <f t="shared" si="97"/>
        <v>0</v>
      </c>
      <c r="V90" s="229">
        <f t="shared" si="107"/>
        <v>0</v>
      </c>
      <c r="W90" s="229">
        <f t="shared" si="107"/>
        <v>0</v>
      </c>
      <c r="X90" s="229">
        <f t="shared" si="107"/>
        <v>0</v>
      </c>
      <c r="Y90" s="229">
        <f t="shared" si="107"/>
        <v>0</v>
      </c>
      <c r="Z90" s="229">
        <f t="shared" si="107"/>
        <v>0</v>
      </c>
      <c r="AA90" s="229">
        <f t="shared" si="107"/>
        <v>0</v>
      </c>
      <c r="AB90" s="229">
        <f t="shared" si="107"/>
        <v>0</v>
      </c>
      <c r="AC90" s="229">
        <f t="shared" si="107"/>
        <v>0</v>
      </c>
      <c r="AD90" s="229">
        <f t="shared" si="107"/>
        <v>0</v>
      </c>
      <c r="AE90" s="199">
        <f t="shared" si="98"/>
        <v>0</v>
      </c>
      <c r="AF90" s="199">
        <f t="shared" si="99"/>
        <v>0</v>
      </c>
      <c r="AG90" s="229">
        <f t="shared" ref="AG90" si="108">SUM(AG91)</f>
        <v>0</v>
      </c>
      <c r="AH90" s="199">
        <f t="shared" si="101"/>
        <v>0</v>
      </c>
      <c r="AI90" s="229">
        <f t="shared" ref="AI90:AJ90" si="109">SUM(AI91)</f>
        <v>0</v>
      </c>
      <c r="AJ90" s="229">
        <f t="shared" si="109"/>
        <v>0</v>
      </c>
      <c r="AL90" s="292">
        <f t="shared" si="95"/>
        <v>0</v>
      </c>
    </row>
    <row r="91" spans="4:38" s="69" customFormat="1" x14ac:dyDescent="0.25">
      <c r="E91" s="66" t="s">
        <v>164</v>
      </c>
      <c r="F91" s="67"/>
      <c r="G91" s="67"/>
      <c r="H91" s="67"/>
      <c r="I91" s="72"/>
      <c r="J91" s="230" t="s">
        <v>243</v>
      </c>
      <c r="K91" s="231" t="s">
        <v>244</v>
      </c>
      <c r="L91" s="232">
        <f t="shared" ref="L91" si="110">SUM(L92:L94)</f>
        <v>0</v>
      </c>
      <c r="M91" s="232">
        <f>SUM(M92:M94)</f>
        <v>0</v>
      </c>
      <c r="N91" s="232">
        <f>SUM(N92:N94)</f>
        <v>0</v>
      </c>
      <c r="O91" s="232">
        <f>SUM(O92:O94)</f>
        <v>0</v>
      </c>
      <c r="P91" s="232">
        <f t="shared" ref="P91:AD91" si="111">SUM(P92:P94)</f>
        <v>0</v>
      </c>
      <c r="Q91" s="232">
        <f>SUM(Q92:Q94)</f>
        <v>0</v>
      </c>
      <c r="R91" s="232"/>
      <c r="S91" s="232">
        <f t="shared" si="111"/>
        <v>0</v>
      </c>
      <c r="T91" s="232">
        <f t="shared" si="111"/>
        <v>0</v>
      </c>
      <c r="U91" s="199">
        <f t="shared" si="97"/>
        <v>0</v>
      </c>
      <c r="V91" s="232">
        <f t="shared" si="111"/>
        <v>0</v>
      </c>
      <c r="W91" s="232">
        <f t="shared" si="111"/>
        <v>0</v>
      </c>
      <c r="X91" s="232">
        <f t="shared" si="111"/>
        <v>0</v>
      </c>
      <c r="Y91" s="232">
        <f t="shared" si="111"/>
        <v>0</v>
      </c>
      <c r="Z91" s="232">
        <f t="shared" si="111"/>
        <v>0</v>
      </c>
      <c r="AA91" s="232">
        <f t="shared" si="111"/>
        <v>0</v>
      </c>
      <c r="AB91" s="232">
        <f t="shared" si="111"/>
        <v>0</v>
      </c>
      <c r="AC91" s="232">
        <f t="shared" si="111"/>
        <v>0</v>
      </c>
      <c r="AD91" s="232">
        <f t="shared" si="111"/>
        <v>0</v>
      </c>
      <c r="AE91" s="199">
        <f t="shared" si="98"/>
        <v>0</v>
      </c>
      <c r="AF91" s="199">
        <f t="shared" si="99"/>
        <v>0</v>
      </c>
      <c r="AG91" s="232">
        <f t="shared" ref="AG91" si="112">SUM(AG92:AG94)</f>
        <v>0</v>
      </c>
      <c r="AH91" s="199">
        <f t="shared" si="101"/>
        <v>0</v>
      </c>
      <c r="AI91" s="232">
        <f t="shared" ref="AI91:AJ91" si="113">SUM(AI92:AI94)</f>
        <v>0</v>
      </c>
      <c r="AJ91" s="232">
        <f t="shared" si="113"/>
        <v>0</v>
      </c>
      <c r="AL91" s="292">
        <f t="shared" si="95"/>
        <v>0</v>
      </c>
    </row>
    <row r="92" spans="4:38" s="74" customFormat="1" x14ac:dyDescent="0.25">
      <c r="E92" s="70" t="s">
        <v>164</v>
      </c>
      <c r="F92" s="71"/>
      <c r="G92" s="71"/>
      <c r="H92" s="71"/>
      <c r="I92" s="72"/>
      <c r="J92" s="236" t="s">
        <v>245</v>
      </c>
      <c r="K92" s="234" t="s">
        <v>246</v>
      </c>
      <c r="L92" s="235"/>
      <c r="M92" s="235"/>
      <c r="N92" s="235"/>
      <c r="O92" s="235"/>
      <c r="P92" s="235">
        <f>Q92-O92</f>
        <v>0</v>
      </c>
      <c r="Q92" s="235"/>
      <c r="R92" s="235"/>
      <c r="S92" s="235"/>
      <c r="T92" s="235"/>
      <c r="U92" s="199">
        <f t="shared" si="97"/>
        <v>0</v>
      </c>
      <c r="V92" s="235"/>
      <c r="W92" s="235"/>
      <c r="X92" s="235"/>
      <c r="Y92" s="235"/>
      <c r="Z92" s="235"/>
      <c r="AA92" s="235"/>
      <c r="AB92" s="235"/>
      <c r="AC92" s="235"/>
      <c r="AD92" s="235"/>
      <c r="AE92" s="199">
        <f t="shared" si="98"/>
        <v>0</v>
      </c>
      <c r="AF92" s="199">
        <f t="shared" si="99"/>
        <v>0</v>
      </c>
      <c r="AG92" s="235"/>
      <c r="AH92" s="199">
        <f t="shared" si="101"/>
        <v>0</v>
      </c>
      <c r="AI92" s="235"/>
      <c r="AJ92" s="235"/>
      <c r="AL92" s="292">
        <f t="shared" si="95"/>
        <v>0</v>
      </c>
    </row>
    <row r="93" spans="4:38" s="74" customFormat="1" x14ac:dyDescent="0.25">
      <c r="E93" s="70" t="s">
        <v>164</v>
      </c>
      <c r="F93" s="71"/>
      <c r="G93" s="71"/>
      <c r="H93" s="71"/>
      <c r="I93" s="72"/>
      <c r="J93" s="236" t="s">
        <v>247</v>
      </c>
      <c r="K93" s="234" t="s">
        <v>248</v>
      </c>
      <c r="L93" s="237"/>
      <c r="M93" s="235"/>
      <c r="N93" s="235"/>
      <c r="O93" s="235"/>
      <c r="P93" s="235">
        <f>Q93-O93</f>
        <v>0</v>
      </c>
      <c r="Q93" s="235"/>
      <c r="R93" s="235"/>
      <c r="S93" s="237"/>
      <c r="T93" s="237"/>
      <c r="U93" s="199">
        <f t="shared" si="97"/>
        <v>0</v>
      </c>
      <c r="V93" s="237"/>
      <c r="W93" s="237"/>
      <c r="X93" s="237"/>
      <c r="Y93" s="237"/>
      <c r="Z93" s="237"/>
      <c r="AA93" s="237"/>
      <c r="AB93" s="237"/>
      <c r="AC93" s="237"/>
      <c r="AD93" s="237"/>
      <c r="AE93" s="199">
        <f t="shared" si="98"/>
        <v>0</v>
      </c>
      <c r="AF93" s="199">
        <f t="shared" si="99"/>
        <v>0</v>
      </c>
      <c r="AG93" s="237"/>
      <c r="AH93" s="199">
        <f t="shared" si="101"/>
        <v>0</v>
      </c>
      <c r="AI93" s="237"/>
      <c r="AJ93" s="237"/>
      <c r="AL93" s="292">
        <f t="shared" si="95"/>
        <v>0</v>
      </c>
    </row>
    <row r="94" spans="4:38" s="73" customFormat="1" x14ac:dyDescent="0.25">
      <c r="E94" s="70" t="s">
        <v>164</v>
      </c>
      <c r="F94" s="71"/>
      <c r="G94" s="71"/>
      <c r="H94" s="71"/>
      <c r="I94" s="72"/>
      <c r="J94" s="236" t="s">
        <v>249</v>
      </c>
      <c r="K94" s="234" t="s">
        <v>250</v>
      </c>
      <c r="L94" s="235"/>
      <c r="M94" s="235"/>
      <c r="N94" s="235"/>
      <c r="O94" s="235"/>
      <c r="P94" s="235">
        <f>Q94-O94</f>
        <v>0</v>
      </c>
      <c r="Q94" s="235"/>
      <c r="R94" s="235"/>
      <c r="S94" s="235"/>
      <c r="T94" s="235"/>
      <c r="U94" s="199">
        <f t="shared" si="97"/>
        <v>0</v>
      </c>
      <c r="V94" s="235"/>
      <c r="W94" s="235"/>
      <c r="X94" s="235"/>
      <c r="Y94" s="235"/>
      <c r="Z94" s="235"/>
      <c r="AA94" s="235"/>
      <c r="AB94" s="235"/>
      <c r="AC94" s="235"/>
      <c r="AD94" s="235"/>
      <c r="AE94" s="199">
        <f t="shared" si="98"/>
        <v>0</v>
      </c>
      <c r="AF94" s="199">
        <f t="shared" si="99"/>
        <v>0</v>
      </c>
      <c r="AG94" s="235"/>
      <c r="AH94" s="199">
        <f t="shared" si="101"/>
        <v>0</v>
      </c>
      <c r="AI94" s="235"/>
      <c r="AJ94" s="235"/>
      <c r="AL94" s="292">
        <f t="shared" si="95"/>
        <v>0</v>
      </c>
    </row>
    <row r="95" spans="4:38" s="40" customFormat="1" x14ac:dyDescent="0.25">
      <c r="E95" s="62"/>
      <c r="F95" s="64"/>
      <c r="G95" s="64"/>
      <c r="H95" s="64"/>
      <c r="I95" s="65"/>
      <c r="J95" s="225" t="s">
        <v>251</v>
      </c>
      <c r="K95" s="226" t="s">
        <v>252</v>
      </c>
      <c r="L95" s="222">
        <f t="shared" ref="L95:AD96" si="114">SUM(L96)</f>
        <v>0</v>
      </c>
      <c r="M95" s="222">
        <f t="shared" si="114"/>
        <v>0</v>
      </c>
      <c r="N95" s="222">
        <f t="shared" si="114"/>
        <v>0</v>
      </c>
      <c r="O95" s="222">
        <f t="shared" si="114"/>
        <v>0</v>
      </c>
      <c r="P95" s="222">
        <f t="shared" si="114"/>
        <v>0</v>
      </c>
      <c r="Q95" s="222">
        <f t="shared" si="114"/>
        <v>0</v>
      </c>
      <c r="R95" s="222"/>
      <c r="S95" s="222">
        <f t="shared" si="114"/>
        <v>0</v>
      </c>
      <c r="T95" s="222">
        <f t="shared" si="114"/>
        <v>13000</v>
      </c>
      <c r="U95" s="199">
        <f t="shared" si="97"/>
        <v>13000</v>
      </c>
      <c r="V95" s="222">
        <f t="shared" si="114"/>
        <v>444600</v>
      </c>
      <c r="W95" s="222">
        <f t="shared" si="114"/>
        <v>0</v>
      </c>
      <c r="X95" s="222">
        <f t="shared" si="114"/>
        <v>0</v>
      </c>
      <c r="Y95" s="222">
        <f t="shared" si="114"/>
        <v>0</v>
      </c>
      <c r="Z95" s="222">
        <f t="shared" si="114"/>
        <v>0</v>
      </c>
      <c r="AA95" s="222">
        <f t="shared" si="114"/>
        <v>0</v>
      </c>
      <c r="AB95" s="222">
        <f t="shared" si="114"/>
        <v>0</v>
      </c>
      <c r="AC95" s="222">
        <f t="shared" si="114"/>
        <v>0</v>
      </c>
      <c r="AD95" s="222">
        <f t="shared" si="114"/>
        <v>0</v>
      </c>
      <c r="AE95" s="199">
        <f t="shared" si="98"/>
        <v>444600</v>
      </c>
      <c r="AF95" s="199">
        <f t="shared" si="99"/>
        <v>457600</v>
      </c>
      <c r="AG95" s="222">
        <f t="shared" ref="AG95:AG96" si="115">SUM(AG96)</f>
        <v>0</v>
      </c>
      <c r="AH95" s="199">
        <f t="shared" si="101"/>
        <v>457600</v>
      </c>
      <c r="AI95" s="222">
        <f>+AI96</f>
        <v>470000</v>
      </c>
      <c r="AJ95" s="222">
        <f>+AJ96</f>
        <v>470000</v>
      </c>
      <c r="AL95" s="292">
        <f t="shared" si="95"/>
        <v>444600</v>
      </c>
    </row>
    <row r="96" spans="4:38" s="40" customFormat="1" x14ac:dyDescent="0.25">
      <c r="E96" s="62" t="s">
        <v>164</v>
      </c>
      <c r="F96" s="64"/>
      <c r="G96" s="64"/>
      <c r="H96" s="64" t="s">
        <v>212</v>
      </c>
      <c r="I96" s="75" t="s">
        <v>253</v>
      </c>
      <c r="J96" s="227" t="s">
        <v>254</v>
      </c>
      <c r="K96" s="228" t="s">
        <v>255</v>
      </c>
      <c r="L96" s="229">
        <f t="shared" si="114"/>
        <v>0</v>
      </c>
      <c r="M96" s="229">
        <f t="shared" si="114"/>
        <v>0</v>
      </c>
      <c r="N96" s="229">
        <f t="shared" si="114"/>
        <v>0</v>
      </c>
      <c r="O96" s="229">
        <f t="shared" si="114"/>
        <v>0</v>
      </c>
      <c r="P96" s="229">
        <f t="shared" si="114"/>
        <v>0</v>
      </c>
      <c r="Q96" s="229">
        <f t="shared" si="114"/>
        <v>0</v>
      </c>
      <c r="R96" s="229"/>
      <c r="S96" s="229">
        <f t="shared" si="114"/>
        <v>0</v>
      </c>
      <c r="T96" s="229">
        <f t="shared" si="114"/>
        <v>13000</v>
      </c>
      <c r="U96" s="199">
        <f t="shared" si="97"/>
        <v>13000</v>
      </c>
      <c r="V96" s="229">
        <f t="shared" si="114"/>
        <v>444600</v>
      </c>
      <c r="W96" s="229">
        <f t="shared" si="114"/>
        <v>0</v>
      </c>
      <c r="X96" s="229">
        <f t="shared" si="114"/>
        <v>0</v>
      </c>
      <c r="Y96" s="229">
        <f t="shared" si="114"/>
        <v>0</v>
      </c>
      <c r="Z96" s="229">
        <f t="shared" si="114"/>
        <v>0</v>
      </c>
      <c r="AA96" s="229">
        <f t="shared" si="114"/>
        <v>0</v>
      </c>
      <c r="AB96" s="229">
        <f t="shared" si="114"/>
        <v>0</v>
      </c>
      <c r="AC96" s="229">
        <f t="shared" si="114"/>
        <v>0</v>
      </c>
      <c r="AD96" s="229">
        <f t="shared" si="114"/>
        <v>0</v>
      </c>
      <c r="AE96" s="199">
        <f t="shared" si="98"/>
        <v>444600</v>
      </c>
      <c r="AF96" s="199">
        <f t="shared" si="99"/>
        <v>457600</v>
      </c>
      <c r="AG96" s="229">
        <f t="shared" si="115"/>
        <v>0</v>
      </c>
      <c r="AH96" s="199">
        <f t="shared" si="101"/>
        <v>457600</v>
      </c>
      <c r="AI96" s="229">
        <f t="shared" ref="AI96:AJ96" si="116">SUM(AI97)</f>
        <v>470000</v>
      </c>
      <c r="AJ96" s="229">
        <f t="shared" si="116"/>
        <v>470000</v>
      </c>
      <c r="AL96" s="292">
        <f t="shared" si="95"/>
        <v>444600</v>
      </c>
    </row>
    <row r="97" spans="4:38" s="69" customFormat="1" x14ac:dyDescent="0.25">
      <c r="E97" s="66" t="s">
        <v>164</v>
      </c>
      <c r="F97" s="67"/>
      <c r="G97" s="67"/>
      <c r="H97" s="67" t="s">
        <v>212</v>
      </c>
      <c r="I97" s="76" t="s">
        <v>253</v>
      </c>
      <c r="J97" s="230" t="s">
        <v>256</v>
      </c>
      <c r="K97" s="231" t="s">
        <v>257</v>
      </c>
      <c r="L97" s="232">
        <f t="shared" ref="L97:AD97" si="117">SUM(L98+L101+L103+L106)</f>
        <v>0</v>
      </c>
      <c r="M97" s="232">
        <f t="shared" si="117"/>
        <v>0</v>
      </c>
      <c r="N97" s="232">
        <f t="shared" si="117"/>
        <v>0</v>
      </c>
      <c r="O97" s="232">
        <f t="shared" si="117"/>
        <v>0</v>
      </c>
      <c r="P97" s="232">
        <f t="shared" si="117"/>
        <v>0</v>
      </c>
      <c r="Q97" s="232">
        <f t="shared" si="117"/>
        <v>0</v>
      </c>
      <c r="R97" s="232"/>
      <c r="S97" s="232">
        <f t="shared" si="117"/>
        <v>0</v>
      </c>
      <c r="T97" s="232">
        <f t="shared" si="117"/>
        <v>13000</v>
      </c>
      <c r="U97" s="199">
        <f t="shared" si="97"/>
        <v>13000</v>
      </c>
      <c r="V97" s="232">
        <f t="shared" si="117"/>
        <v>444600</v>
      </c>
      <c r="W97" s="232">
        <f t="shared" si="117"/>
        <v>0</v>
      </c>
      <c r="X97" s="232">
        <f t="shared" si="117"/>
        <v>0</v>
      </c>
      <c r="Y97" s="232">
        <f t="shared" si="117"/>
        <v>0</v>
      </c>
      <c r="Z97" s="232">
        <f t="shared" si="117"/>
        <v>0</v>
      </c>
      <c r="AA97" s="232">
        <f t="shared" si="117"/>
        <v>0</v>
      </c>
      <c r="AB97" s="232">
        <f t="shared" si="117"/>
        <v>0</v>
      </c>
      <c r="AC97" s="232">
        <f t="shared" si="117"/>
        <v>0</v>
      </c>
      <c r="AD97" s="232">
        <f t="shared" si="117"/>
        <v>0</v>
      </c>
      <c r="AE97" s="199">
        <f t="shared" si="98"/>
        <v>444600</v>
      </c>
      <c r="AF97" s="199">
        <f t="shared" si="99"/>
        <v>457600</v>
      </c>
      <c r="AG97" s="232">
        <f t="shared" ref="AG97" si="118">SUM(AG98+AG101+AG103+AG106)</f>
        <v>0</v>
      </c>
      <c r="AH97" s="199">
        <f t="shared" si="101"/>
        <v>457600</v>
      </c>
      <c r="AI97" s="232">
        <f t="shared" ref="AI97:AJ97" si="119">SUM(AI98+AI101+AI103+AI106)</f>
        <v>470000</v>
      </c>
      <c r="AJ97" s="232">
        <f t="shared" si="119"/>
        <v>470000</v>
      </c>
      <c r="AL97" s="292">
        <f t="shared" si="95"/>
        <v>444600</v>
      </c>
    </row>
    <row r="98" spans="4:38" s="80" customFormat="1" x14ac:dyDescent="0.25">
      <c r="E98" s="77" t="s">
        <v>212</v>
      </c>
      <c r="F98" s="78"/>
      <c r="G98" s="78"/>
      <c r="H98" s="78"/>
      <c r="I98" s="79"/>
      <c r="J98" s="241" t="s">
        <v>258</v>
      </c>
      <c r="K98" s="242" t="s">
        <v>259</v>
      </c>
      <c r="L98" s="243">
        <f t="shared" ref="L98" si="120">SUM(L99:L100)</f>
        <v>0</v>
      </c>
      <c r="M98" s="243">
        <f>SUM(M99:M100)</f>
        <v>0</v>
      </c>
      <c r="N98" s="243">
        <f>SUM(N99:N100)</f>
        <v>0</v>
      </c>
      <c r="O98" s="243">
        <f t="shared" ref="O98:AD98" si="121">SUM(O99:O100)</f>
        <v>0</v>
      </c>
      <c r="P98" s="243">
        <f t="shared" si="121"/>
        <v>0</v>
      </c>
      <c r="Q98" s="243">
        <f t="shared" si="121"/>
        <v>0</v>
      </c>
      <c r="R98" s="243"/>
      <c r="S98" s="243">
        <f t="shared" si="121"/>
        <v>0</v>
      </c>
      <c r="T98" s="243">
        <f t="shared" si="121"/>
        <v>13000</v>
      </c>
      <c r="U98" s="243">
        <f t="shared" si="121"/>
        <v>13000</v>
      </c>
      <c r="V98" s="243">
        <f t="shared" si="121"/>
        <v>444600</v>
      </c>
      <c r="W98" s="243">
        <f t="shared" si="121"/>
        <v>0</v>
      </c>
      <c r="X98" s="243">
        <f t="shared" si="121"/>
        <v>0</v>
      </c>
      <c r="Y98" s="243">
        <f t="shared" si="121"/>
        <v>0</v>
      </c>
      <c r="Z98" s="243">
        <f t="shared" si="121"/>
        <v>0</v>
      </c>
      <c r="AA98" s="243">
        <f t="shared" si="121"/>
        <v>0</v>
      </c>
      <c r="AB98" s="243">
        <f t="shared" si="121"/>
        <v>0</v>
      </c>
      <c r="AC98" s="243">
        <f t="shared" si="121"/>
        <v>0</v>
      </c>
      <c r="AD98" s="243">
        <f t="shared" si="121"/>
        <v>0</v>
      </c>
      <c r="AE98" s="199">
        <f t="shared" si="98"/>
        <v>444600</v>
      </c>
      <c r="AF98" s="199">
        <f t="shared" si="99"/>
        <v>457600</v>
      </c>
      <c r="AG98" s="243">
        <f t="shared" ref="AG98" si="122">SUM(AG99:AG100)</f>
        <v>0</v>
      </c>
      <c r="AH98" s="199">
        <f t="shared" si="101"/>
        <v>457600</v>
      </c>
      <c r="AI98" s="243">
        <f t="shared" ref="AI98:AJ98" si="123">SUM(AI99:AI100)</f>
        <v>470000</v>
      </c>
      <c r="AJ98" s="243">
        <f t="shared" si="123"/>
        <v>470000</v>
      </c>
      <c r="AL98" s="292">
        <f t="shared" si="95"/>
        <v>444600</v>
      </c>
    </row>
    <row r="99" spans="4:38" s="73" customFormat="1" x14ac:dyDescent="0.25">
      <c r="E99" s="70" t="s">
        <v>212</v>
      </c>
      <c r="F99" s="71"/>
      <c r="G99" s="71"/>
      <c r="H99" s="71"/>
      <c r="I99" s="72"/>
      <c r="J99" s="240" t="s">
        <v>258</v>
      </c>
      <c r="K99" s="233" t="s">
        <v>585</v>
      </c>
      <c r="L99" s="235"/>
      <c r="M99" s="235"/>
      <c r="N99" s="235"/>
      <c r="O99" s="235"/>
      <c r="P99" s="235">
        <f>Q99-O99</f>
        <v>0</v>
      </c>
      <c r="Q99" s="235"/>
      <c r="R99" s="235"/>
      <c r="S99" s="235"/>
      <c r="T99" s="235">
        <v>13000</v>
      </c>
      <c r="U99" s="199">
        <f t="shared" si="97"/>
        <v>13000</v>
      </c>
      <c r="V99" s="235">
        <v>444600</v>
      </c>
      <c r="W99" s="235"/>
      <c r="X99" s="235"/>
      <c r="Y99" s="235"/>
      <c r="Z99" s="235"/>
      <c r="AA99" s="235"/>
      <c r="AB99" s="235"/>
      <c r="AC99" s="235"/>
      <c r="AD99" s="235"/>
      <c r="AE99" s="199">
        <f t="shared" si="98"/>
        <v>444600</v>
      </c>
      <c r="AF99" s="199">
        <f t="shared" si="99"/>
        <v>457600</v>
      </c>
      <c r="AG99" s="235"/>
      <c r="AH99" s="199">
        <f t="shared" si="101"/>
        <v>457600</v>
      </c>
      <c r="AI99" s="235">
        <v>470000</v>
      </c>
      <c r="AJ99" s="235">
        <v>470000</v>
      </c>
      <c r="AL99" s="292">
        <f t="shared" si="95"/>
        <v>444600</v>
      </c>
    </row>
    <row r="100" spans="4:38" s="73" customFormat="1" hidden="1" x14ac:dyDescent="0.25">
      <c r="E100" s="70" t="s">
        <v>212</v>
      </c>
      <c r="F100" s="71"/>
      <c r="G100" s="71"/>
      <c r="H100" s="71"/>
      <c r="I100" s="72"/>
      <c r="J100" s="240" t="s">
        <v>258</v>
      </c>
      <c r="K100" s="233" t="s">
        <v>260</v>
      </c>
      <c r="L100" s="235"/>
      <c r="M100" s="235"/>
      <c r="N100" s="235"/>
      <c r="O100" s="235"/>
      <c r="P100" s="235">
        <f>Q100-O100</f>
        <v>0</v>
      </c>
      <c r="Q100" s="235"/>
      <c r="R100" s="235"/>
      <c r="S100" s="235"/>
      <c r="T100" s="235"/>
      <c r="U100" s="199">
        <f t="shared" si="97"/>
        <v>0</v>
      </c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199">
        <f t="shared" si="98"/>
        <v>0</v>
      </c>
      <c r="AF100" s="199">
        <f t="shared" si="99"/>
        <v>0</v>
      </c>
      <c r="AG100" s="235"/>
      <c r="AH100" s="199">
        <f t="shared" si="101"/>
        <v>0</v>
      </c>
      <c r="AI100" s="235"/>
      <c r="AJ100" s="235"/>
      <c r="AL100" s="292">
        <f t="shared" si="95"/>
        <v>0</v>
      </c>
    </row>
    <row r="101" spans="4:38" s="80" customFormat="1" hidden="1" x14ac:dyDescent="0.25">
      <c r="E101" s="77" t="s">
        <v>253</v>
      </c>
      <c r="F101" s="78"/>
      <c r="G101" s="78"/>
      <c r="H101" s="78"/>
      <c r="I101" s="79"/>
      <c r="J101" s="241" t="s">
        <v>261</v>
      </c>
      <c r="K101" s="242" t="s">
        <v>262</v>
      </c>
      <c r="L101" s="243">
        <f t="shared" ref="L101:AD101" si="124">SUM(L102)</f>
        <v>0</v>
      </c>
      <c r="M101" s="243">
        <f t="shared" si="124"/>
        <v>0</v>
      </c>
      <c r="N101" s="243">
        <f t="shared" si="124"/>
        <v>0</v>
      </c>
      <c r="O101" s="243">
        <f t="shared" si="124"/>
        <v>0</v>
      </c>
      <c r="P101" s="243">
        <f t="shared" si="124"/>
        <v>0</v>
      </c>
      <c r="Q101" s="243">
        <f t="shared" si="124"/>
        <v>0</v>
      </c>
      <c r="R101" s="243"/>
      <c r="S101" s="243">
        <f t="shared" si="124"/>
        <v>0</v>
      </c>
      <c r="T101" s="243">
        <f t="shared" si="124"/>
        <v>0</v>
      </c>
      <c r="U101" s="199">
        <f t="shared" si="97"/>
        <v>0</v>
      </c>
      <c r="V101" s="243">
        <f t="shared" si="124"/>
        <v>0</v>
      </c>
      <c r="W101" s="243">
        <f t="shared" si="124"/>
        <v>0</v>
      </c>
      <c r="X101" s="243">
        <f t="shared" si="124"/>
        <v>0</v>
      </c>
      <c r="Y101" s="243">
        <f t="shared" si="124"/>
        <v>0</v>
      </c>
      <c r="Z101" s="243">
        <f t="shared" si="124"/>
        <v>0</v>
      </c>
      <c r="AA101" s="243">
        <f t="shared" si="124"/>
        <v>0</v>
      </c>
      <c r="AB101" s="243">
        <f t="shared" si="124"/>
        <v>0</v>
      </c>
      <c r="AC101" s="243">
        <f t="shared" si="124"/>
        <v>0</v>
      </c>
      <c r="AD101" s="243">
        <f t="shared" si="124"/>
        <v>0</v>
      </c>
      <c r="AE101" s="199">
        <f t="shared" si="98"/>
        <v>0</v>
      </c>
      <c r="AF101" s="199">
        <f t="shared" si="99"/>
        <v>0</v>
      </c>
      <c r="AG101" s="243">
        <f t="shared" ref="AG101" si="125">SUM(AG102)</f>
        <v>0</v>
      </c>
      <c r="AH101" s="199">
        <f t="shared" si="101"/>
        <v>0</v>
      </c>
      <c r="AI101" s="243">
        <f t="shared" ref="AI101:AJ101" si="126">SUM(AI102)</f>
        <v>0</v>
      </c>
      <c r="AJ101" s="243">
        <f t="shared" si="126"/>
        <v>0</v>
      </c>
      <c r="AL101" s="292">
        <f t="shared" si="95"/>
        <v>0</v>
      </c>
    </row>
    <row r="102" spans="4:38" s="73" customFormat="1" hidden="1" x14ac:dyDescent="0.25">
      <c r="E102" s="70" t="s">
        <v>253</v>
      </c>
      <c r="F102" s="71"/>
      <c r="G102" s="71"/>
      <c r="H102" s="71"/>
      <c r="I102" s="72"/>
      <c r="J102" s="240" t="s">
        <v>261</v>
      </c>
      <c r="K102" s="233" t="s">
        <v>263</v>
      </c>
      <c r="L102" s="235"/>
      <c r="M102" s="235"/>
      <c r="N102" s="235"/>
      <c r="O102" s="235"/>
      <c r="P102" s="235">
        <f>Q102-O102</f>
        <v>0</v>
      </c>
      <c r="Q102" s="235"/>
      <c r="R102" s="235"/>
      <c r="S102" s="235"/>
      <c r="T102" s="235"/>
      <c r="U102" s="199">
        <f t="shared" si="97"/>
        <v>0</v>
      </c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199">
        <f t="shared" si="98"/>
        <v>0</v>
      </c>
      <c r="AF102" s="199">
        <f t="shared" si="99"/>
        <v>0</v>
      </c>
      <c r="AG102" s="235"/>
      <c r="AH102" s="199">
        <f t="shared" si="101"/>
        <v>0</v>
      </c>
      <c r="AI102" s="235"/>
      <c r="AJ102" s="235"/>
      <c r="AL102" s="292">
        <f t="shared" si="95"/>
        <v>0</v>
      </c>
    </row>
    <row r="103" spans="4:38" s="80" customFormat="1" x14ac:dyDescent="0.25">
      <c r="E103" s="77" t="s">
        <v>164</v>
      </c>
      <c r="F103" s="78"/>
      <c r="G103" s="78"/>
      <c r="H103" s="78" t="s">
        <v>212</v>
      </c>
      <c r="I103" s="79"/>
      <c r="J103" s="241" t="s">
        <v>264</v>
      </c>
      <c r="K103" s="242" t="s">
        <v>265</v>
      </c>
      <c r="L103" s="243">
        <f t="shared" ref="L103:AD103" si="127">SUM(L104:L105)</f>
        <v>0</v>
      </c>
      <c r="M103" s="243">
        <f t="shared" si="127"/>
        <v>0</v>
      </c>
      <c r="N103" s="243">
        <f t="shared" si="127"/>
        <v>0</v>
      </c>
      <c r="O103" s="243">
        <f t="shared" si="127"/>
        <v>0</v>
      </c>
      <c r="P103" s="243">
        <f t="shared" si="127"/>
        <v>0</v>
      </c>
      <c r="Q103" s="243">
        <f t="shared" si="127"/>
        <v>0</v>
      </c>
      <c r="R103" s="243"/>
      <c r="S103" s="243">
        <f t="shared" si="127"/>
        <v>0</v>
      </c>
      <c r="T103" s="243">
        <f t="shared" si="127"/>
        <v>0</v>
      </c>
      <c r="U103" s="199">
        <f t="shared" si="97"/>
        <v>0</v>
      </c>
      <c r="V103" s="243">
        <f t="shared" si="127"/>
        <v>0</v>
      </c>
      <c r="W103" s="243">
        <f t="shared" si="127"/>
        <v>0</v>
      </c>
      <c r="X103" s="243">
        <f t="shared" si="127"/>
        <v>0</v>
      </c>
      <c r="Y103" s="243">
        <f t="shared" si="127"/>
        <v>0</v>
      </c>
      <c r="Z103" s="243">
        <f t="shared" si="127"/>
        <v>0</v>
      </c>
      <c r="AA103" s="243">
        <f t="shared" si="127"/>
        <v>0</v>
      </c>
      <c r="AB103" s="243">
        <f t="shared" si="127"/>
        <v>0</v>
      </c>
      <c r="AC103" s="243">
        <f t="shared" si="127"/>
        <v>0</v>
      </c>
      <c r="AD103" s="243">
        <f t="shared" si="127"/>
        <v>0</v>
      </c>
      <c r="AE103" s="199">
        <f t="shared" si="98"/>
        <v>0</v>
      </c>
      <c r="AF103" s="199">
        <f t="shared" si="99"/>
        <v>0</v>
      </c>
      <c r="AG103" s="243">
        <f t="shared" ref="AG103" si="128">SUM(AG104:AG105)</f>
        <v>0</v>
      </c>
      <c r="AH103" s="199">
        <f t="shared" si="101"/>
        <v>0</v>
      </c>
      <c r="AI103" s="243">
        <f t="shared" ref="AI103:AJ103" si="129">SUM(AI104:AI105)</f>
        <v>0</v>
      </c>
      <c r="AJ103" s="243">
        <f t="shared" si="129"/>
        <v>0</v>
      </c>
      <c r="AL103" s="292">
        <f t="shared" si="95"/>
        <v>0</v>
      </c>
    </row>
    <row r="104" spans="4:38" s="73" customFormat="1" x14ac:dyDescent="0.25">
      <c r="E104" s="70" t="s">
        <v>164</v>
      </c>
      <c r="F104" s="71"/>
      <c r="G104" s="71"/>
      <c r="H104" s="71" t="s">
        <v>212</v>
      </c>
      <c r="I104" s="72"/>
      <c r="J104" s="240" t="s">
        <v>264</v>
      </c>
      <c r="K104" s="233" t="s">
        <v>266</v>
      </c>
      <c r="L104" s="235"/>
      <c r="M104" s="235"/>
      <c r="N104" s="235"/>
      <c r="O104" s="235"/>
      <c r="P104" s="235">
        <f>Q104-O104</f>
        <v>0</v>
      </c>
      <c r="Q104" s="235"/>
      <c r="R104" s="235"/>
      <c r="S104" s="235"/>
      <c r="T104" s="235"/>
      <c r="U104" s="199">
        <f t="shared" si="97"/>
        <v>0</v>
      </c>
      <c r="V104" s="235">
        <v>0</v>
      </c>
      <c r="W104" s="235"/>
      <c r="X104" s="235"/>
      <c r="Y104" s="235"/>
      <c r="Z104" s="235"/>
      <c r="AA104" s="235"/>
      <c r="AB104" s="235"/>
      <c r="AC104" s="235"/>
      <c r="AD104" s="235"/>
      <c r="AE104" s="199">
        <f t="shared" si="98"/>
        <v>0</v>
      </c>
      <c r="AF104" s="199">
        <f t="shared" si="99"/>
        <v>0</v>
      </c>
      <c r="AG104" s="235"/>
      <c r="AH104" s="199">
        <f t="shared" si="101"/>
        <v>0</v>
      </c>
      <c r="AI104" s="235"/>
      <c r="AJ104" s="235"/>
      <c r="AL104" s="292">
        <f t="shared" si="95"/>
        <v>0</v>
      </c>
    </row>
    <row r="105" spans="4:38" s="73" customFormat="1" hidden="1" x14ac:dyDescent="0.25">
      <c r="E105" s="70" t="s">
        <v>164</v>
      </c>
      <c r="F105" s="71"/>
      <c r="G105" s="71"/>
      <c r="H105" s="71" t="s">
        <v>212</v>
      </c>
      <c r="I105" s="72"/>
      <c r="J105" s="240" t="s">
        <v>264</v>
      </c>
      <c r="K105" s="233" t="s">
        <v>266</v>
      </c>
      <c r="L105" s="235"/>
      <c r="M105" s="235"/>
      <c r="N105" s="235"/>
      <c r="O105" s="235"/>
      <c r="P105" s="235">
        <f>Q105-O105</f>
        <v>0</v>
      </c>
      <c r="Q105" s="235"/>
      <c r="R105" s="235"/>
      <c r="S105" s="235"/>
      <c r="T105" s="235"/>
      <c r="U105" s="199">
        <f t="shared" si="97"/>
        <v>0</v>
      </c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199">
        <f t="shared" si="98"/>
        <v>0</v>
      </c>
      <c r="AF105" s="199">
        <f t="shared" si="99"/>
        <v>0</v>
      </c>
      <c r="AG105" s="235"/>
      <c r="AH105" s="199">
        <f t="shared" si="101"/>
        <v>0</v>
      </c>
      <c r="AI105" s="235"/>
      <c r="AJ105" s="235"/>
      <c r="AL105" s="292">
        <f t="shared" si="95"/>
        <v>0</v>
      </c>
    </row>
    <row r="106" spans="4:38" s="80" customFormat="1" hidden="1" x14ac:dyDescent="0.25">
      <c r="E106" s="77" t="s">
        <v>164</v>
      </c>
      <c r="F106" s="78"/>
      <c r="G106" s="78"/>
      <c r="H106" s="78"/>
      <c r="I106" s="79"/>
      <c r="J106" s="241" t="s">
        <v>267</v>
      </c>
      <c r="K106" s="242" t="s">
        <v>257</v>
      </c>
      <c r="L106" s="243">
        <f t="shared" ref="L106" si="130">SUM(L107:L109)</f>
        <v>0</v>
      </c>
      <c r="M106" s="243">
        <f>SUM(M107:M109)</f>
        <v>0</v>
      </c>
      <c r="N106" s="243">
        <f>SUM(N107:N109)</f>
        <v>0</v>
      </c>
      <c r="O106" s="243">
        <f t="shared" ref="O106:AD106" si="131">SUM(O107:O109)</f>
        <v>0</v>
      </c>
      <c r="P106" s="243">
        <f t="shared" si="131"/>
        <v>0</v>
      </c>
      <c r="Q106" s="243">
        <f t="shared" si="131"/>
        <v>0</v>
      </c>
      <c r="R106" s="243"/>
      <c r="S106" s="243">
        <f t="shared" si="131"/>
        <v>0</v>
      </c>
      <c r="T106" s="243">
        <f t="shared" si="131"/>
        <v>0</v>
      </c>
      <c r="U106" s="199">
        <f t="shared" si="97"/>
        <v>0</v>
      </c>
      <c r="V106" s="243">
        <f t="shared" si="131"/>
        <v>0</v>
      </c>
      <c r="W106" s="243">
        <f t="shared" si="131"/>
        <v>0</v>
      </c>
      <c r="X106" s="243">
        <f t="shared" si="131"/>
        <v>0</v>
      </c>
      <c r="Y106" s="243">
        <f t="shared" si="131"/>
        <v>0</v>
      </c>
      <c r="Z106" s="243">
        <f t="shared" si="131"/>
        <v>0</v>
      </c>
      <c r="AA106" s="243">
        <f t="shared" si="131"/>
        <v>0</v>
      </c>
      <c r="AB106" s="243">
        <f t="shared" si="131"/>
        <v>0</v>
      </c>
      <c r="AC106" s="243">
        <f t="shared" si="131"/>
        <v>0</v>
      </c>
      <c r="AD106" s="243">
        <f t="shared" si="131"/>
        <v>0</v>
      </c>
      <c r="AE106" s="199">
        <f t="shared" si="98"/>
        <v>0</v>
      </c>
      <c r="AF106" s="199">
        <f t="shared" si="99"/>
        <v>0</v>
      </c>
      <c r="AG106" s="243">
        <f t="shared" ref="AG106" si="132">SUM(AG107:AG109)</f>
        <v>0</v>
      </c>
      <c r="AH106" s="199">
        <f t="shared" si="101"/>
        <v>0</v>
      </c>
      <c r="AI106" s="243">
        <f t="shared" ref="AI106:AJ106" si="133">SUM(AI107:AI109)</f>
        <v>0</v>
      </c>
      <c r="AJ106" s="243">
        <f t="shared" si="133"/>
        <v>0</v>
      </c>
      <c r="AL106" s="292">
        <f t="shared" si="95"/>
        <v>0</v>
      </c>
    </row>
    <row r="107" spans="4:38" s="73" customFormat="1" hidden="1" x14ac:dyDescent="0.25">
      <c r="E107" s="70" t="s">
        <v>164</v>
      </c>
      <c r="F107" s="71"/>
      <c r="G107" s="71"/>
      <c r="H107" s="71"/>
      <c r="I107" s="72"/>
      <c r="J107" s="240" t="s">
        <v>267</v>
      </c>
      <c r="K107" s="233" t="s">
        <v>268</v>
      </c>
      <c r="L107" s="235"/>
      <c r="M107" s="235"/>
      <c r="N107" s="235"/>
      <c r="O107" s="235"/>
      <c r="P107" s="235">
        <f>Q107-O107</f>
        <v>0</v>
      </c>
      <c r="Q107" s="235"/>
      <c r="R107" s="235"/>
      <c r="S107" s="235"/>
      <c r="T107" s="235"/>
      <c r="U107" s="199">
        <f t="shared" si="97"/>
        <v>0</v>
      </c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199">
        <f t="shared" si="98"/>
        <v>0</v>
      </c>
      <c r="AF107" s="199">
        <f t="shared" si="99"/>
        <v>0</v>
      </c>
      <c r="AG107" s="235"/>
      <c r="AH107" s="199">
        <f t="shared" si="101"/>
        <v>0</v>
      </c>
      <c r="AI107" s="235"/>
      <c r="AJ107" s="235"/>
      <c r="AL107" s="292">
        <f t="shared" si="95"/>
        <v>0</v>
      </c>
    </row>
    <row r="108" spans="4:38" s="73" customFormat="1" hidden="1" x14ac:dyDescent="0.25">
      <c r="E108" s="70" t="s">
        <v>164</v>
      </c>
      <c r="F108" s="71"/>
      <c r="G108" s="71"/>
      <c r="H108" s="71"/>
      <c r="I108" s="72"/>
      <c r="J108" s="240" t="s">
        <v>267</v>
      </c>
      <c r="K108" s="233" t="s">
        <v>269</v>
      </c>
      <c r="L108" s="235"/>
      <c r="M108" s="235"/>
      <c r="N108" s="235"/>
      <c r="O108" s="235"/>
      <c r="P108" s="235">
        <f>Q108-O108</f>
        <v>0</v>
      </c>
      <c r="Q108" s="235"/>
      <c r="R108" s="235"/>
      <c r="S108" s="235"/>
      <c r="T108" s="235"/>
      <c r="U108" s="199">
        <f t="shared" si="97"/>
        <v>0</v>
      </c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199">
        <f t="shared" si="98"/>
        <v>0</v>
      </c>
      <c r="AF108" s="199">
        <f t="shared" si="99"/>
        <v>0</v>
      </c>
      <c r="AG108" s="235"/>
      <c r="AH108" s="199">
        <f t="shared" si="101"/>
        <v>0</v>
      </c>
      <c r="AI108" s="235"/>
      <c r="AJ108" s="235"/>
      <c r="AL108" s="292">
        <f t="shared" si="95"/>
        <v>0</v>
      </c>
    </row>
    <row r="109" spans="4:38" s="74" customFormat="1" hidden="1" x14ac:dyDescent="0.25">
      <c r="E109" s="70" t="s">
        <v>164</v>
      </c>
      <c r="F109" s="71"/>
      <c r="G109" s="71"/>
      <c r="H109" s="71"/>
      <c r="I109" s="72"/>
      <c r="J109" s="236" t="s">
        <v>267</v>
      </c>
      <c r="K109" s="234" t="s">
        <v>257</v>
      </c>
      <c r="L109" s="235"/>
      <c r="M109" s="235"/>
      <c r="N109" s="235"/>
      <c r="O109" s="235"/>
      <c r="P109" s="235">
        <v>0</v>
      </c>
      <c r="Q109" s="235"/>
      <c r="R109" s="235"/>
      <c r="S109" s="235"/>
      <c r="T109" s="235"/>
      <c r="U109" s="199">
        <f t="shared" si="97"/>
        <v>0</v>
      </c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199">
        <f t="shared" si="98"/>
        <v>0</v>
      </c>
      <c r="AF109" s="199">
        <f t="shared" si="99"/>
        <v>0</v>
      </c>
      <c r="AG109" s="235"/>
      <c r="AH109" s="199">
        <f t="shared" si="101"/>
        <v>0</v>
      </c>
      <c r="AI109" s="235"/>
      <c r="AJ109" s="235"/>
      <c r="AL109" s="292">
        <f t="shared" si="95"/>
        <v>0</v>
      </c>
    </row>
    <row r="110" spans="4:38" s="40" customFormat="1" ht="33.75" customHeight="1" x14ac:dyDescent="0.25">
      <c r="D110" s="87" t="s">
        <v>382</v>
      </c>
      <c r="E110" s="62" t="s">
        <v>164</v>
      </c>
      <c r="F110" s="64" t="s">
        <v>383</v>
      </c>
      <c r="G110" s="64"/>
      <c r="H110" s="64"/>
      <c r="I110" s="91"/>
      <c r="J110" s="225" t="s">
        <v>270</v>
      </c>
      <c r="K110" s="226" t="s">
        <v>271</v>
      </c>
      <c r="L110" s="222">
        <f>SUM(L111+L117)</f>
        <v>0</v>
      </c>
      <c r="M110" s="222">
        <f t="shared" ref="M110:AD110" si="134">SUM(M111+M117)</f>
        <v>0</v>
      </c>
      <c r="N110" s="222">
        <f t="shared" si="134"/>
        <v>0</v>
      </c>
      <c r="O110" s="222">
        <f t="shared" si="134"/>
        <v>0</v>
      </c>
      <c r="P110" s="222">
        <f t="shared" si="134"/>
        <v>0</v>
      </c>
      <c r="Q110" s="222">
        <f t="shared" si="134"/>
        <v>0</v>
      </c>
      <c r="R110" s="222"/>
      <c r="S110" s="222">
        <f t="shared" si="134"/>
        <v>0</v>
      </c>
      <c r="T110" s="222">
        <f t="shared" si="134"/>
        <v>0</v>
      </c>
      <c r="U110" s="199">
        <f t="shared" si="97"/>
        <v>0</v>
      </c>
      <c r="V110" s="229">
        <f t="shared" si="134"/>
        <v>20460</v>
      </c>
      <c r="W110" s="222">
        <f t="shared" si="134"/>
        <v>0</v>
      </c>
      <c r="X110" s="222">
        <f t="shared" si="134"/>
        <v>0</v>
      </c>
      <c r="Y110" s="222">
        <f t="shared" si="134"/>
        <v>0</v>
      </c>
      <c r="Z110" s="222">
        <f t="shared" si="134"/>
        <v>0</v>
      </c>
      <c r="AA110" s="222">
        <f t="shared" si="134"/>
        <v>74000</v>
      </c>
      <c r="AB110" s="222">
        <f t="shared" si="134"/>
        <v>0</v>
      </c>
      <c r="AC110" s="222">
        <f t="shared" si="134"/>
        <v>0</v>
      </c>
      <c r="AD110" s="222">
        <f t="shared" si="134"/>
        <v>0</v>
      </c>
      <c r="AE110" s="199">
        <f t="shared" si="98"/>
        <v>94460</v>
      </c>
      <c r="AF110" s="199">
        <f t="shared" si="99"/>
        <v>94460</v>
      </c>
      <c r="AG110" s="222">
        <f t="shared" ref="AG110" si="135">SUM(AG111+AG117)</f>
        <v>0</v>
      </c>
      <c r="AH110" s="199">
        <f t="shared" si="101"/>
        <v>94460</v>
      </c>
      <c r="AI110" s="222">
        <f>+AI111+AI117</f>
        <v>100000</v>
      </c>
      <c r="AJ110" s="222">
        <f>+AJ111+AJ117</f>
        <v>100700</v>
      </c>
      <c r="AL110" s="292">
        <f t="shared" si="95"/>
        <v>94460</v>
      </c>
    </row>
    <row r="111" spans="4:38" s="40" customFormat="1" x14ac:dyDescent="0.25">
      <c r="D111" s="87" t="s">
        <v>384</v>
      </c>
      <c r="E111" s="62" t="s">
        <v>164</v>
      </c>
      <c r="F111" s="64"/>
      <c r="G111" s="64"/>
      <c r="H111" s="64"/>
      <c r="I111" s="91"/>
      <c r="J111" s="227" t="s">
        <v>272</v>
      </c>
      <c r="K111" s="228" t="s">
        <v>273</v>
      </c>
      <c r="L111" s="229">
        <f>SUM(L112+L115)</f>
        <v>0</v>
      </c>
      <c r="M111" s="229">
        <f t="shared" ref="M111:AD111" si="136">SUM(M112+M115)</f>
        <v>0</v>
      </c>
      <c r="N111" s="229">
        <f t="shared" si="136"/>
        <v>0</v>
      </c>
      <c r="O111" s="229">
        <f t="shared" si="136"/>
        <v>0</v>
      </c>
      <c r="P111" s="229">
        <f t="shared" si="136"/>
        <v>0</v>
      </c>
      <c r="Q111" s="229">
        <f t="shared" si="136"/>
        <v>0</v>
      </c>
      <c r="R111" s="229"/>
      <c r="S111" s="229">
        <f t="shared" si="136"/>
        <v>0</v>
      </c>
      <c r="T111" s="229">
        <f t="shared" si="136"/>
        <v>0</v>
      </c>
      <c r="U111" s="199">
        <f t="shared" si="97"/>
        <v>0</v>
      </c>
      <c r="V111" s="229">
        <f t="shared" si="136"/>
        <v>20460</v>
      </c>
      <c r="W111" s="229">
        <f t="shared" si="136"/>
        <v>0</v>
      </c>
      <c r="X111" s="229">
        <f t="shared" si="136"/>
        <v>0</v>
      </c>
      <c r="Y111" s="229">
        <f t="shared" si="136"/>
        <v>0</v>
      </c>
      <c r="Z111" s="229">
        <f t="shared" si="136"/>
        <v>0</v>
      </c>
      <c r="AA111" s="229">
        <f t="shared" si="136"/>
        <v>0</v>
      </c>
      <c r="AB111" s="229">
        <f t="shared" si="136"/>
        <v>0</v>
      </c>
      <c r="AC111" s="229">
        <f t="shared" si="136"/>
        <v>0</v>
      </c>
      <c r="AD111" s="229">
        <f t="shared" si="136"/>
        <v>0</v>
      </c>
      <c r="AE111" s="199">
        <f t="shared" si="98"/>
        <v>20460</v>
      </c>
      <c r="AF111" s="199">
        <f t="shared" si="99"/>
        <v>20460</v>
      </c>
      <c r="AG111" s="229">
        <f t="shared" ref="AG111" si="137">SUM(AG112+AG115)</f>
        <v>0</v>
      </c>
      <c r="AH111" s="199">
        <f t="shared" si="101"/>
        <v>20460</v>
      </c>
      <c r="AI111" s="229">
        <f t="shared" ref="AI111:AJ111" si="138">SUM(AI112+AI115)</f>
        <v>21000</v>
      </c>
      <c r="AJ111" s="229">
        <f t="shared" si="138"/>
        <v>21700</v>
      </c>
      <c r="AL111" s="292">
        <f t="shared" si="95"/>
        <v>20460</v>
      </c>
    </row>
    <row r="112" spans="4:38" s="69" customFormat="1" ht="15.75" hidden="1" customHeight="1" x14ac:dyDescent="0.25">
      <c r="D112" s="88" t="s">
        <v>385</v>
      </c>
      <c r="E112" s="62" t="s">
        <v>164</v>
      </c>
      <c r="F112" s="64"/>
      <c r="G112" s="64"/>
      <c r="H112" s="64"/>
      <c r="I112" s="92"/>
      <c r="J112" s="230" t="s">
        <v>274</v>
      </c>
      <c r="K112" s="231" t="s">
        <v>275</v>
      </c>
      <c r="L112" s="232">
        <f>SUM(L113:L114)</f>
        <v>0</v>
      </c>
      <c r="M112" s="232">
        <f t="shared" ref="M112:AD112" si="139">SUM(M113:M114)</f>
        <v>0</v>
      </c>
      <c r="N112" s="232">
        <f t="shared" si="139"/>
        <v>0</v>
      </c>
      <c r="O112" s="232">
        <f t="shared" si="139"/>
        <v>0</v>
      </c>
      <c r="P112" s="232">
        <f t="shared" si="139"/>
        <v>0</v>
      </c>
      <c r="Q112" s="232">
        <f t="shared" si="139"/>
        <v>0</v>
      </c>
      <c r="R112" s="232"/>
      <c r="S112" s="232">
        <f t="shared" si="139"/>
        <v>0</v>
      </c>
      <c r="T112" s="232">
        <f t="shared" si="139"/>
        <v>0</v>
      </c>
      <c r="U112" s="199">
        <f t="shared" si="97"/>
        <v>0</v>
      </c>
      <c r="V112" s="232">
        <f t="shared" si="139"/>
        <v>0</v>
      </c>
      <c r="W112" s="232">
        <f t="shared" si="139"/>
        <v>0</v>
      </c>
      <c r="X112" s="232">
        <f t="shared" si="139"/>
        <v>0</v>
      </c>
      <c r="Y112" s="232">
        <f t="shared" si="139"/>
        <v>0</v>
      </c>
      <c r="Z112" s="232">
        <f t="shared" si="139"/>
        <v>0</v>
      </c>
      <c r="AA112" s="232">
        <f t="shared" si="139"/>
        <v>0</v>
      </c>
      <c r="AB112" s="232">
        <f t="shared" si="139"/>
        <v>0</v>
      </c>
      <c r="AC112" s="232">
        <f t="shared" si="139"/>
        <v>0</v>
      </c>
      <c r="AD112" s="232">
        <f t="shared" si="139"/>
        <v>0</v>
      </c>
      <c r="AE112" s="199">
        <f t="shared" si="98"/>
        <v>0</v>
      </c>
      <c r="AF112" s="199">
        <f t="shared" si="99"/>
        <v>0</v>
      </c>
      <c r="AG112" s="232">
        <f t="shared" ref="AG112" si="140">SUM(AG113:AG114)</f>
        <v>0</v>
      </c>
      <c r="AH112" s="199">
        <f t="shared" si="101"/>
        <v>0</v>
      </c>
      <c r="AI112" s="232">
        <f t="shared" ref="AI112:AJ112" si="141">SUM(AI113:AI114)</f>
        <v>0</v>
      </c>
      <c r="AJ112" s="232">
        <f t="shared" si="141"/>
        <v>0</v>
      </c>
      <c r="AL112" s="292">
        <f t="shared" si="95"/>
        <v>0</v>
      </c>
    </row>
    <row r="113" spans="4:38" s="73" customFormat="1" hidden="1" x14ac:dyDescent="0.25">
      <c r="D113" s="89" t="s">
        <v>386</v>
      </c>
      <c r="E113" s="62" t="s">
        <v>164</v>
      </c>
      <c r="F113" s="64"/>
      <c r="G113" s="64"/>
      <c r="H113" s="64"/>
      <c r="I113" s="93"/>
      <c r="J113" s="236" t="s">
        <v>276</v>
      </c>
      <c r="K113" s="234" t="s">
        <v>277</v>
      </c>
      <c r="L113" s="235"/>
      <c r="M113" s="235"/>
      <c r="N113" s="235"/>
      <c r="O113" s="235"/>
      <c r="P113" s="235">
        <f>Q113-O113</f>
        <v>0</v>
      </c>
      <c r="Q113" s="235"/>
      <c r="R113" s="235"/>
      <c r="S113" s="235"/>
      <c r="T113" s="235"/>
      <c r="U113" s="199">
        <f t="shared" si="97"/>
        <v>0</v>
      </c>
      <c r="V113" s="235"/>
      <c r="W113" s="235"/>
      <c r="X113" s="235"/>
      <c r="Y113" s="235"/>
      <c r="Z113" s="235"/>
      <c r="AA113" s="235"/>
      <c r="AB113" s="235">
        <v>0</v>
      </c>
      <c r="AC113" s="235"/>
      <c r="AD113" s="235"/>
      <c r="AE113" s="199">
        <f t="shared" si="98"/>
        <v>0</v>
      </c>
      <c r="AF113" s="199">
        <f t="shared" si="99"/>
        <v>0</v>
      </c>
      <c r="AG113" s="235"/>
      <c r="AH113" s="199">
        <f t="shared" si="101"/>
        <v>0</v>
      </c>
      <c r="AI113" s="235"/>
      <c r="AJ113" s="235"/>
      <c r="AL113" s="292">
        <f t="shared" si="95"/>
        <v>0</v>
      </c>
    </row>
    <row r="114" spans="4:38" s="73" customFormat="1" hidden="1" x14ac:dyDescent="0.25">
      <c r="D114" s="89" t="s">
        <v>386</v>
      </c>
      <c r="E114" s="62" t="s">
        <v>164</v>
      </c>
      <c r="F114" s="64"/>
      <c r="G114" s="64"/>
      <c r="H114" s="64"/>
      <c r="I114" s="93"/>
      <c r="J114" s="236" t="s">
        <v>278</v>
      </c>
      <c r="K114" s="234" t="s">
        <v>279</v>
      </c>
      <c r="L114" s="235"/>
      <c r="M114" s="235"/>
      <c r="N114" s="235"/>
      <c r="O114" s="235"/>
      <c r="P114" s="235">
        <f>Q114-O114</f>
        <v>0</v>
      </c>
      <c r="Q114" s="235"/>
      <c r="R114" s="235"/>
      <c r="S114" s="235"/>
      <c r="T114" s="235"/>
      <c r="U114" s="199">
        <f t="shared" si="97"/>
        <v>0</v>
      </c>
      <c r="V114" s="235"/>
      <c r="W114" s="235"/>
      <c r="X114" s="235"/>
      <c r="Y114" s="235"/>
      <c r="Z114" s="235"/>
      <c r="AA114" s="235"/>
      <c r="AB114" s="235">
        <v>0</v>
      </c>
      <c r="AC114" s="235"/>
      <c r="AD114" s="235"/>
      <c r="AE114" s="199">
        <f t="shared" si="98"/>
        <v>0</v>
      </c>
      <c r="AF114" s="199">
        <f t="shared" si="99"/>
        <v>0</v>
      </c>
      <c r="AG114" s="235"/>
      <c r="AH114" s="199">
        <f t="shared" si="101"/>
        <v>0</v>
      </c>
      <c r="AI114" s="235"/>
      <c r="AJ114" s="235"/>
      <c r="AL114" s="292">
        <f t="shared" si="95"/>
        <v>0</v>
      </c>
    </row>
    <row r="115" spans="4:38" s="69" customFormat="1" x14ac:dyDescent="0.25">
      <c r="D115" s="88" t="s">
        <v>385</v>
      </c>
      <c r="E115" s="62" t="s">
        <v>164</v>
      </c>
      <c r="F115" s="64"/>
      <c r="G115" s="64"/>
      <c r="H115" s="64"/>
      <c r="I115" s="92"/>
      <c r="J115" s="230" t="s">
        <v>280</v>
      </c>
      <c r="K115" s="231" t="s">
        <v>281</v>
      </c>
      <c r="L115" s="232">
        <f t="shared" ref="L115:AJ115" si="142">SUM(L116:L116)</f>
        <v>0</v>
      </c>
      <c r="M115" s="232">
        <f t="shared" si="142"/>
        <v>0</v>
      </c>
      <c r="N115" s="232">
        <f t="shared" si="142"/>
        <v>0</v>
      </c>
      <c r="O115" s="232">
        <f t="shared" si="142"/>
        <v>0</v>
      </c>
      <c r="P115" s="232">
        <f t="shared" si="142"/>
        <v>0</v>
      </c>
      <c r="Q115" s="232">
        <f t="shared" ref="Q115" si="143">SUM(Q116:Q116)</f>
        <v>0</v>
      </c>
      <c r="R115" s="232"/>
      <c r="S115" s="232">
        <f t="shared" si="142"/>
        <v>0</v>
      </c>
      <c r="T115" s="232">
        <f>SUM(T116:T116)</f>
        <v>0</v>
      </c>
      <c r="U115" s="199">
        <f t="shared" si="97"/>
        <v>0</v>
      </c>
      <c r="V115" s="232">
        <f t="shared" si="142"/>
        <v>20460</v>
      </c>
      <c r="W115" s="232">
        <f t="shared" si="142"/>
        <v>0</v>
      </c>
      <c r="X115" s="232">
        <f t="shared" si="142"/>
        <v>0</v>
      </c>
      <c r="Y115" s="232">
        <f t="shared" si="142"/>
        <v>0</v>
      </c>
      <c r="Z115" s="232">
        <f t="shared" si="142"/>
        <v>0</v>
      </c>
      <c r="AA115" s="232">
        <f t="shared" si="142"/>
        <v>0</v>
      </c>
      <c r="AB115" s="232">
        <f t="shared" si="142"/>
        <v>0</v>
      </c>
      <c r="AC115" s="232">
        <f t="shared" si="142"/>
        <v>0</v>
      </c>
      <c r="AD115" s="232">
        <f t="shared" si="142"/>
        <v>0</v>
      </c>
      <c r="AE115" s="199">
        <f t="shared" si="98"/>
        <v>20460</v>
      </c>
      <c r="AF115" s="199">
        <f t="shared" si="99"/>
        <v>20460</v>
      </c>
      <c r="AG115" s="232">
        <f t="shared" si="142"/>
        <v>0</v>
      </c>
      <c r="AH115" s="199">
        <f t="shared" si="101"/>
        <v>20460</v>
      </c>
      <c r="AI115" s="232">
        <f t="shared" si="142"/>
        <v>21000</v>
      </c>
      <c r="AJ115" s="232">
        <f t="shared" si="142"/>
        <v>21700</v>
      </c>
      <c r="AL115" s="292">
        <f t="shared" si="95"/>
        <v>20460</v>
      </c>
    </row>
    <row r="116" spans="4:38" s="73" customFormat="1" x14ac:dyDescent="0.25">
      <c r="D116" s="89" t="s">
        <v>386</v>
      </c>
      <c r="E116" s="62" t="s">
        <v>164</v>
      </c>
      <c r="F116" s="64"/>
      <c r="G116" s="64"/>
      <c r="H116" s="64"/>
      <c r="I116" s="93"/>
      <c r="J116" s="236" t="s">
        <v>282</v>
      </c>
      <c r="K116" s="234" t="s">
        <v>281</v>
      </c>
      <c r="L116" s="235"/>
      <c r="M116" s="235"/>
      <c r="N116" s="235"/>
      <c r="O116" s="235"/>
      <c r="P116" s="235">
        <f>Q116-O116</f>
        <v>0</v>
      </c>
      <c r="Q116" s="235"/>
      <c r="R116" s="235"/>
      <c r="S116" s="235"/>
      <c r="T116" s="235"/>
      <c r="U116" s="199">
        <f t="shared" si="97"/>
        <v>0</v>
      </c>
      <c r="V116" s="235">
        <v>20460</v>
      </c>
      <c r="W116" s="235"/>
      <c r="X116" s="235"/>
      <c r="Y116" s="235"/>
      <c r="Z116" s="235"/>
      <c r="AA116" s="235"/>
      <c r="AB116" s="235">
        <v>0</v>
      </c>
      <c r="AC116" s="235"/>
      <c r="AD116" s="235"/>
      <c r="AE116" s="199">
        <f t="shared" si="98"/>
        <v>20460</v>
      </c>
      <c r="AF116" s="199">
        <f t="shared" si="99"/>
        <v>20460</v>
      </c>
      <c r="AG116" s="235"/>
      <c r="AH116" s="199">
        <f t="shared" si="101"/>
        <v>20460</v>
      </c>
      <c r="AI116" s="235">
        <v>21000</v>
      </c>
      <c r="AJ116" s="235">
        <v>21700</v>
      </c>
      <c r="AL116" s="292">
        <f t="shared" si="95"/>
        <v>20460</v>
      </c>
    </row>
    <row r="117" spans="4:38" s="40" customFormat="1" ht="17.25" customHeight="1" x14ac:dyDescent="0.25">
      <c r="D117" s="87" t="s">
        <v>384</v>
      </c>
      <c r="E117" s="62" t="s">
        <v>383</v>
      </c>
      <c r="F117" s="64"/>
      <c r="G117" s="64"/>
      <c r="H117" s="64"/>
      <c r="I117" s="91"/>
      <c r="J117" s="227" t="s">
        <v>387</v>
      </c>
      <c r="K117" s="228" t="s">
        <v>388</v>
      </c>
      <c r="L117" s="229">
        <f>SUM(L118+L123)</f>
        <v>0</v>
      </c>
      <c r="M117" s="229">
        <f t="shared" ref="M117:AD117" si="144">SUM(M118+M123)</f>
        <v>0</v>
      </c>
      <c r="N117" s="229">
        <f t="shared" si="144"/>
        <v>0</v>
      </c>
      <c r="O117" s="229">
        <f t="shared" si="144"/>
        <v>0</v>
      </c>
      <c r="P117" s="229">
        <f t="shared" si="144"/>
        <v>0</v>
      </c>
      <c r="Q117" s="229">
        <f t="shared" si="144"/>
        <v>0</v>
      </c>
      <c r="R117" s="229"/>
      <c r="S117" s="229">
        <f t="shared" si="144"/>
        <v>0</v>
      </c>
      <c r="T117" s="229">
        <f t="shared" si="144"/>
        <v>0</v>
      </c>
      <c r="U117" s="199">
        <f t="shared" si="97"/>
        <v>0</v>
      </c>
      <c r="V117" s="229">
        <f t="shared" si="144"/>
        <v>0</v>
      </c>
      <c r="W117" s="229">
        <f t="shared" si="144"/>
        <v>0</v>
      </c>
      <c r="X117" s="229">
        <f t="shared" si="144"/>
        <v>0</v>
      </c>
      <c r="Y117" s="229">
        <f t="shared" si="144"/>
        <v>0</v>
      </c>
      <c r="Z117" s="229">
        <f t="shared" si="144"/>
        <v>0</v>
      </c>
      <c r="AA117" s="229">
        <f t="shared" si="144"/>
        <v>74000</v>
      </c>
      <c r="AB117" s="229">
        <f t="shared" si="144"/>
        <v>0</v>
      </c>
      <c r="AC117" s="229">
        <f t="shared" si="144"/>
        <v>0</v>
      </c>
      <c r="AD117" s="229">
        <f t="shared" si="144"/>
        <v>0</v>
      </c>
      <c r="AE117" s="199">
        <f t="shared" si="98"/>
        <v>74000</v>
      </c>
      <c r="AF117" s="199">
        <f t="shared" si="99"/>
        <v>74000</v>
      </c>
      <c r="AG117" s="229">
        <f t="shared" ref="AG117" si="145">SUM(AG118+AG123)</f>
        <v>0</v>
      </c>
      <c r="AH117" s="199">
        <f t="shared" si="101"/>
        <v>74000</v>
      </c>
      <c r="AI117" s="229">
        <f t="shared" ref="AI117:AJ117" si="146">SUM(AI118+AI123)</f>
        <v>79000</v>
      </c>
      <c r="AJ117" s="229">
        <f t="shared" si="146"/>
        <v>79000</v>
      </c>
      <c r="AL117" s="292">
        <f t="shared" si="95"/>
        <v>74000</v>
      </c>
    </row>
    <row r="118" spans="4:38" s="69" customFormat="1" ht="18.75" customHeight="1" x14ac:dyDescent="0.25">
      <c r="D118" s="88" t="s">
        <v>385</v>
      </c>
      <c r="E118" s="62" t="s">
        <v>383</v>
      </c>
      <c r="F118" s="64"/>
      <c r="G118" s="64"/>
      <c r="H118" s="64"/>
      <c r="I118" s="92"/>
      <c r="J118" s="230" t="s">
        <v>389</v>
      </c>
      <c r="K118" s="231" t="s">
        <v>390</v>
      </c>
      <c r="L118" s="232">
        <f>SUM(L119:L122)</f>
        <v>0</v>
      </c>
      <c r="M118" s="232">
        <f t="shared" ref="M118:AD118" si="147">SUM(M119:M122)</f>
        <v>0</v>
      </c>
      <c r="N118" s="232">
        <f t="shared" si="147"/>
        <v>0</v>
      </c>
      <c r="O118" s="232">
        <f t="shared" si="147"/>
        <v>0</v>
      </c>
      <c r="P118" s="232">
        <f t="shared" si="147"/>
        <v>0</v>
      </c>
      <c r="Q118" s="232">
        <f t="shared" si="147"/>
        <v>0</v>
      </c>
      <c r="R118" s="232"/>
      <c r="S118" s="232">
        <f t="shared" si="147"/>
        <v>0</v>
      </c>
      <c r="T118" s="232">
        <f t="shared" si="147"/>
        <v>0</v>
      </c>
      <c r="U118" s="199">
        <f t="shared" si="97"/>
        <v>0</v>
      </c>
      <c r="V118" s="232">
        <f t="shared" si="147"/>
        <v>0</v>
      </c>
      <c r="W118" s="232">
        <f t="shared" si="147"/>
        <v>0</v>
      </c>
      <c r="X118" s="232">
        <f t="shared" si="147"/>
        <v>0</v>
      </c>
      <c r="Y118" s="232">
        <f t="shared" si="147"/>
        <v>0</v>
      </c>
      <c r="Z118" s="232">
        <f t="shared" si="147"/>
        <v>0</v>
      </c>
      <c r="AA118" s="232">
        <f t="shared" si="147"/>
        <v>16000</v>
      </c>
      <c r="AB118" s="232">
        <f t="shared" si="147"/>
        <v>0</v>
      </c>
      <c r="AC118" s="232">
        <f t="shared" si="147"/>
        <v>0</v>
      </c>
      <c r="AD118" s="232">
        <f t="shared" si="147"/>
        <v>0</v>
      </c>
      <c r="AE118" s="199">
        <f t="shared" si="98"/>
        <v>16000</v>
      </c>
      <c r="AF118" s="199">
        <f t="shared" si="99"/>
        <v>16000</v>
      </c>
      <c r="AG118" s="232">
        <f t="shared" ref="AG118" si="148">SUM(AG119:AG122)</f>
        <v>0</v>
      </c>
      <c r="AH118" s="199">
        <f t="shared" si="101"/>
        <v>16000</v>
      </c>
      <c r="AI118" s="232">
        <f t="shared" ref="AI118:AJ118" si="149">SUM(AI119:AI122)</f>
        <v>17000</v>
      </c>
      <c r="AJ118" s="232">
        <f t="shared" si="149"/>
        <v>17000</v>
      </c>
      <c r="AL118" s="292">
        <f t="shared" si="95"/>
        <v>16000</v>
      </c>
    </row>
    <row r="119" spans="4:38" s="73" customFormat="1" ht="15.75" customHeight="1" x14ac:dyDescent="0.25">
      <c r="D119" s="89" t="s">
        <v>386</v>
      </c>
      <c r="E119" s="62" t="s">
        <v>383</v>
      </c>
      <c r="F119" s="64"/>
      <c r="G119" s="64"/>
      <c r="H119" s="64"/>
      <c r="I119" s="93"/>
      <c r="J119" s="236" t="s">
        <v>391</v>
      </c>
      <c r="K119" s="234" t="s">
        <v>392</v>
      </c>
      <c r="L119" s="235"/>
      <c r="M119" s="235"/>
      <c r="N119" s="235"/>
      <c r="O119" s="235"/>
      <c r="P119" s="235">
        <f>Q119-O119</f>
        <v>0</v>
      </c>
      <c r="Q119" s="235"/>
      <c r="R119" s="235"/>
      <c r="S119" s="235"/>
      <c r="T119" s="235"/>
      <c r="U119" s="199">
        <f t="shared" si="97"/>
        <v>0</v>
      </c>
      <c r="V119" s="235"/>
      <c r="W119" s="235"/>
      <c r="X119" s="235"/>
      <c r="Y119" s="235"/>
      <c r="Z119" s="235"/>
      <c r="AA119" s="235">
        <v>4000</v>
      </c>
      <c r="AB119" s="235">
        <v>0</v>
      </c>
      <c r="AC119" s="235"/>
      <c r="AD119" s="235"/>
      <c r="AE119" s="199">
        <f t="shared" si="98"/>
        <v>4000</v>
      </c>
      <c r="AF119" s="199">
        <f t="shared" si="99"/>
        <v>4000</v>
      </c>
      <c r="AG119" s="235"/>
      <c r="AH119" s="199">
        <f t="shared" si="101"/>
        <v>4000</v>
      </c>
      <c r="AI119" s="235">
        <v>5000</v>
      </c>
      <c r="AJ119" s="235">
        <v>5000</v>
      </c>
      <c r="AL119" s="292">
        <f t="shared" si="95"/>
        <v>4000</v>
      </c>
    </row>
    <row r="120" spans="4:38" s="73" customFormat="1" ht="15.75" customHeight="1" x14ac:dyDescent="0.25">
      <c r="D120" s="89"/>
      <c r="E120" s="62" t="s">
        <v>383</v>
      </c>
      <c r="F120" s="64"/>
      <c r="G120" s="64"/>
      <c r="H120" s="64"/>
      <c r="I120" s="93"/>
      <c r="J120" s="236" t="s">
        <v>393</v>
      </c>
      <c r="K120" s="234" t="s">
        <v>394</v>
      </c>
      <c r="L120" s="235"/>
      <c r="M120" s="235"/>
      <c r="N120" s="235"/>
      <c r="O120" s="235"/>
      <c r="P120" s="235">
        <f t="shared" ref="P120:P122" si="150">Q120-O120</f>
        <v>0</v>
      </c>
      <c r="Q120" s="235"/>
      <c r="R120" s="235"/>
      <c r="S120" s="235"/>
      <c r="T120" s="235"/>
      <c r="U120" s="199">
        <f t="shared" si="97"/>
        <v>0</v>
      </c>
      <c r="V120" s="235"/>
      <c r="W120" s="235"/>
      <c r="X120" s="235"/>
      <c r="Y120" s="235"/>
      <c r="Z120" s="235"/>
      <c r="AA120" s="235">
        <v>12000</v>
      </c>
      <c r="AB120" s="235"/>
      <c r="AC120" s="235"/>
      <c r="AD120" s="235"/>
      <c r="AE120" s="199">
        <f t="shared" si="98"/>
        <v>12000</v>
      </c>
      <c r="AF120" s="199">
        <f t="shared" si="99"/>
        <v>12000</v>
      </c>
      <c r="AG120" s="235"/>
      <c r="AH120" s="199">
        <f t="shared" si="101"/>
        <v>12000</v>
      </c>
      <c r="AI120" s="235">
        <v>12000</v>
      </c>
      <c r="AJ120" s="235">
        <v>12000</v>
      </c>
      <c r="AL120" s="292">
        <f t="shared" si="95"/>
        <v>12000</v>
      </c>
    </row>
    <row r="121" spans="4:38" s="73" customFormat="1" ht="15.75" hidden="1" customHeight="1" x14ac:dyDescent="0.25">
      <c r="D121" s="89"/>
      <c r="E121" s="62" t="s">
        <v>383</v>
      </c>
      <c r="F121" s="64"/>
      <c r="G121" s="64"/>
      <c r="H121" s="64"/>
      <c r="I121" s="93"/>
      <c r="J121" s="236" t="s">
        <v>395</v>
      </c>
      <c r="K121" s="234" t="s">
        <v>396</v>
      </c>
      <c r="L121" s="235"/>
      <c r="M121" s="235"/>
      <c r="N121" s="235"/>
      <c r="O121" s="235"/>
      <c r="P121" s="235">
        <f t="shared" si="150"/>
        <v>0</v>
      </c>
      <c r="Q121" s="235"/>
      <c r="R121" s="235"/>
      <c r="S121" s="235"/>
      <c r="T121" s="235"/>
      <c r="U121" s="199">
        <f t="shared" si="97"/>
        <v>0</v>
      </c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199">
        <f t="shared" si="98"/>
        <v>0</v>
      </c>
      <c r="AF121" s="199">
        <f t="shared" si="99"/>
        <v>0</v>
      </c>
      <c r="AG121" s="235"/>
      <c r="AH121" s="199">
        <f t="shared" si="101"/>
        <v>0</v>
      </c>
      <c r="AI121" s="235"/>
      <c r="AJ121" s="235"/>
      <c r="AL121" s="292">
        <f t="shared" si="95"/>
        <v>0</v>
      </c>
    </row>
    <row r="122" spans="4:38" s="73" customFormat="1" hidden="1" x14ac:dyDescent="0.25">
      <c r="D122" s="89"/>
      <c r="E122" s="62" t="s">
        <v>383</v>
      </c>
      <c r="F122" s="64"/>
      <c r="G122" s="64"/>
      <c r="H122" s="64"/>
      <c r="I122" s="93"/>
      <c r="J122" s="236" t="s">
        <v>397</v>
      </c>
      <c r="K122" s="234" t="s">
        <v>398</v>
      </c>
      <c r="L122" s="235"/>
      <c r="M122" s="235"/>
      <c r="N122" s="235"/>
      <c r="O122" s="235"/>
      <c r="P122" s="235">
        <f t="shared" si="150"/>
        <v>0</v>
      </c>
      <c r="Q122" s="235"/>
      <c r="R122" s="235"/>
      <c r="S122" s="235"/>
      <c r="T122" s="235"/>
      <c r="U122" s="199">
        <f t="shared" si="97"/>
        <v>0</v>
      </c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199">
        <f t="shared" si="98"/>
        <v>0</v>
      </c>
      <c r="AF122" s="199">
        <f t="shared" si="99"/>
        <v>0</v>
      </c>
      <c r="AG122" s="235"/>
      <c r="AH122" s="199">
        <f t="shared" si="101"/>
        <v>0</v>
      </c>
      <c r="AI122" s="235"/>
      <c r="AJ122" s="235"/>
      <c r="AL122" s="292">
        <f t="shared" si="95"/>
        <v>0</v>
      </c>
    </row>
    <row r="123" spans="4:38" s="69" customFormat="1" x14ac:dyDescent="0.25">
      <c r="D123" s="88" t="s">
        <v>399</v>
      </c>
      <c r="E123" s="62" t="s">
        <v>383</v>
      </c>
      <c r="F123" s="64"/>
      <c r="G123" s="64"/>
      <c r="H123" s="64"/>
      <c r="I123" s="92"/>
      <c r="J123" s="230" t="s">
        <v>400</v>
      </c>
      <c r="K123" s="231" t="s">
        <v>401</v>
      </c>
      <c r="L123" s="232">
        <f>SUM(L124:L127)</f>
        <v>0</v>
      </c>
      <c r="M123" s="232">
        <f>SUM(M124:M127)</f>
        <v>0</v>
      </c>
      <c r="N123" s="232">
        <f>SUM(N124:N127)</f>
        <v>0</v>
      </c>
      <c r="O123" s="232">
        <f>SUM(O124:O127)</f>
        <v>0</v>
      </c>
      <c r="P123" s="232">
        <f t="shared" ref="P123:AD123" si="151">SUM(P124:P127)</f>
        <v>0</v>
      </c>
      <c r="Q123" s="232">
        <f>SUM(Q124:Q127)</f>
        <v>0</v>
      </c>
      <c r="R123" s="232"/>
      <c r="S123" s="232">
        <f t="shared" si="151"/>
        <v>0</v>
      </c>
      <c r="T123" s="232">
        <f t="shared" si="151"/>
        <v>0</v>
      </c>
      <c r="U123" s="199">
        <f t="shared" si="97"/>
        <v>0</v>
      </c>
      <c r="V123" s="232">
        <f t="shared" si="151"/>
        <v>0</v>
      </c>
      <c r="W123" s="232">
        <f t="shared" si="151"/>
        <v>0</v>
      </c>
      <c r="X123" s="232">
        <f t="shared" si="151"/>
        <v>0</v>
      </c>
      <c r="Y123" s="232">
        <f t="shared" si="151"/>
        <v>0</v>
      </c>
      <c r="Z123" s="232">
        <f t="shared" si="151"/>
        <v>0</v>
      </c>
      <c r="AA123" s="232">
        <f t="shared" si="151"/>
        <v>58000</v>
      </c>
      <c r="AB123" s="232">
        <f t="shared" si="151"/>
        <v>0</v>
      </c>
      <c r="AC123" s="232">
        <f t="shared" si="151"/>
        <v>0</v>
      </c>
      <c r="AD123" s="232">
        <f t="shared" si="151"/>
        <v>0</v>
      </c>
      <c r="AE123" s="199">
        <f t="shared" si="98"/>
        <v>58000</v>
      </c>
      <c r="AF123" s="199">
        <f t="shared" si="99"/>
        <v>58000</v>
      </c>
      <c r="AG123" s="232">
        <f t="shared" ref="AG123" si="152">SUM(AG124:AG127)</f>
        <v>0</v>
      </c>
      <c r="AH123" s="199">
        <f t="shared" si="101"/>
        <v>58000</v>
      </c>
      <c r="AI123" s="232">
        <f t="shared" ref="AI123:AJ123" si="153">SUM(AI124:AI127)</f>
        <v>62000</v>
      </c>
      <c r="AJ123" s="232">
        <f t="shared" si="153"/>
        <v>62000</v>
      </c>
      <c r="AL123" s="292">
        <f t="shared" si="95"/>
        <v>58000</v>
      </c>
    </row>
    <row r="124" spans="4:38" s="73" customFormat="1" x14ac:dyDescent="0.25">
      <c r="D124" s="89" t="s">
        <v>402</v>
      </c>
      <c r="E124" s="62" t="s">
        <v>383</v>
      </c>
      <c r="F124" s="64"/>
      <c r="G124" s="64"/>
      <c r="H124" s="64"/>
      <c r="I124" s="93"/>
      <c r="J124" s="236" t="s">
        <v>403</v>
      </c>
      <c r="K124" s="234" t="s">
        <v>404</v>
      </c>
      <c r="L124" s="235"/>
      <c r="M124" s="235"/>
      <c r="N124" s="235"/>
      <c r="O124" s="235"/>
      <c r="P124" s="235">
        <f>Q124-O124</f>
        <v>0</v>
      </c>
      <c r="Q124" s="235"/>
      <c r="R124" s="235"/>
      <c r="S124" s="235"/>
      <c r="T124" s="235"/>
      <c r="U124" s="199">
        <f t="shared" si="97"/>
        <v>0</v>
      </c>
      <c r="V124" s="235"/>
      <c r="W124" s="235"/>
      <c r="X124" s="235"/>
      <c r="Y124" s="235"/>
      <c r="Z124" s="235"/>
      <c r="AA124" s="235">
        <v>25000</v>
      </c>
      <c r="AB124" s="235"/>
      <c r="AC124" s="235"/>
      <c r="AD124" s="235"/>
      <c r="AE124" s="199">
        <f t="shared" si="98"/>
        <v>25000</v>
      </c>
      <c r="AF124" s="199">
        <f t="shared" si="99"/>
        <v>25000</v>
      </c>
      <c r="AG124" s="235"/>
      <c r="AH124" s="199">
        <f t="shared" si="101"/>
        <v>25000</v>
      </c>
      <c r="AI124" s="235">
        <v>26000</v>
      </c>
      <c r="AJ124" s="235">
        <v>26000</v>
      </c>
      <c r="AL124" s="292">
        <f t="shared" si="95"/>
        <v>25000</v>
      </c>
    </row>
    <row r="125" spans="4:38" s="73" customFormat="1" x14ac:dyDescent="0.25">
      <c r="D125" s="89"/>
      <c r="E125" s="62" t="s">
        <v>383</v>
      </c>
      <c r="F125" s="64"/>
      <c r="G125" s="64"/>
      <c r="H125" s="64"/>
      <c r="I125" s="93"/>
      <c r="J125" s="236" t="s">
        <v>405</v>
      </c>
      <c r="K125" s="234" t="s">
        <v>406</v>
      </c>
      <c r="L125" s="235"/>
      <c r="M125" s="235"/>
      <c r="N125" s="235"/>
      <c r="O125" s="235"/>
      <c r="P125" s="235">
        <f t="shared" ref="P125" si="154">Q125-O125</f>
        <v>0</v>
      </c>
      <c r="Q125" s="235"/>
      <c r="R125" s="235"/>
      <c r="S125" s="235"/>
      <c r="T125" s="235"/>
      <c r="U125" s="199">
        <f t="shared" si="97"/>
        <v>0</v>
      </c>
      <c r="V125" s="235"/>
      <c r="W125" s="235"/>
      <c r="X125" s="235"/>
      <c r="Y125" s="235"/>
      <c r="Z125" s="235"/>
      <c r="AA125" s="235">
        <v>25000</v>
      </c>
      <c r="AB125" s="235"/>
      <c r="AC125" s="235"/>
      <c r="AD125" s="235"/>
      <c r="AE125" s="199">
        <f t="shared" si="98"/>
        <v>25000</v>
      </c>
      <c r="AF125" s="199">
        <f t="shared" si="99"/>
        <v>25000</v>
      </c>
      <c r="AG125" s="235"/>
      <c r="AH125" s="199">
        <f t="shared" si="101"/>
        <v>25000</v>
      </c>
      <c r="AI125" s="235">
        <v>26000</v>
      </c>
      <c r="AJ125" s="235">
        <v>26000</v>
      </c>
      <c r="AL125" s="292">
        <f t="shared" si="95"/>
        <v>25000</v>
      </c>
    </row>
    <row r="126" spans="4:38" s="73" customFormat="1" ht="15.75" customHeight="1" x14ac:dyDescent="0.25">
      <c r="D126" s="89"/>
      <c r="E126" s="62" t="s">
        <v>383</v>
      </c>
      <c r="F126" s="64"/>
      <c r="G126" s="64"/>
      <c r="H126" s="64"/>
      <c r="I126" s="93"/>
      <c r="J126" s="236" t="s">
        <v>407</v>
      </c>
      <c r="K126" s="234" t="s">
        <v>408</v>
      </c>
      <c r="L126" s="235"/>
      <c r="M126" s="235"/>
      <c r="N126" s="235"/>
      <c r="O126" s="235"/>
      <c r="P126" s="235">
        <f>Q126-O126</f>
        <v>0</v>
      </c>
      <c r="Q126" s="235"/>
      <c r="R126" s="235"/>
      <c r="S126" s="235"/>
      <c r="T126" s="235"/>
      <c r="U126" s="199">
        <f t="shared" si="97"/>
        <v>0</v>
      </c>
      <c r="V126" s="235"/>
      <c r="W126" s="235"/>
      <c r="X126" s="235"/>
      <c r="Y126" s="235"/>
      <c r="Z126" s="235"/>
      <c r="AA126" s="235">
        <v>8000</v>
      </c>
      <c r="AB126" s="235"/>
      <c r="AC126" s="235"/>
      <c r="AD126" s="235"/>
      <c r="AE126" s="199">
        <f t="shared" si="98"/>
        <v>8000</v>
      </c>
      <c r="AF126" s="199">
        <f t="shared" si="99"/>
        <v>8000</v>
      </c>
      <c r="AG126" s="235"/>
      <c r="AH126" s="199">
        <f t="shared" si="101"/>
        <v>8000</v>
      </c>
      <c r="AI126" s="235">
        <v>10000</v>
      </c>
      <c r="AJ126" s="235">
        <v>10000</v>
      </c>
      <c r="AL126" s="292">
        <f t="shared" si="95"/>
        <v>8000</v>
      </c>
    </row>
    <row r="127" spans="4:38" s="73" customFormat="1" ht="15.75" hidden="1" customHeight="1" x14ac:dyDescent="0.25">
      <c r="D127" s="89" t="s">
        <v>409</v>
      </c>
      <c r="E127" s="62" t="s">
        <v>383</v>
      </c>
      <c r="F127" s="64"/>
      <c r="G127" s="64"/>
      <c r="H127" s="64"/>
      <c r="I127" s="93"/>
      <c r="J127" s="236" t="s">
        <v>410</v>
      </c>
      <c r="K127" s="234" t="s">
        <v>411</v>
      </c>
      <c r="L127" s="235"/>
      <c r="M127" s="235"/>
      <c r="N127" s="235"/>
      <c r="O127" s="235"/>
      <c r="P127" s="235">
        <f>Q127-O127</f>
        <v>0</v>
      </c>
      <c r="Q127" s="235"/>
      <c r="R127" s="235"/>
      <c r="S127" s="235"/>
      <c r="T127" s="235"/>
      <c r="U127" s="199">
        <f t="shared" si="97"/>
        <v>0</v>
      </c>
      <c r="V127" s="235"/>
      <c r="W127" s="235"/>
      <c r="X127" s="235"/>
      <c r="Y127" s="235"/>
      <c r="Z127" s="235"/>
      <c r="AA127" s="235"/>
      <c r="AB127" s="235"/>
      <c r="AC127" s="235"/>
      <c r="AD127" s="235"/>
      <c r="AE127" s="199">
        <f t="shared" si="98"/>
        <v>0</v>
      </c>
      <c r="AF127" s="199">
        <f t="shared" si="99"/>
        <v>0</v>
      </c>
      <c r="AG127" s="235"/>
      <c r="AH127" s="199">
        <f t="shared" si="101"/>
        <v>0</v>
      </c>
      <c r="AI127" s="235"/>
      <c r="AJ127" s="235"/>
      <c r="AL127" s="292">
        <f t="shared" si="95"/>
        <v>0</v>
      </c>
    </row>
    <row r="128" spans="4:38" s="40" customFormat="1" ht="16.5" customHeight="1" x14ac:dyDescent="0.25">
      <c r="D128" s="87" t="s">
        <v>412</v>
      </c>
      <c r="E128" s="62"/>
      <c r="F128" s="64"/>
      <c r="G128" s="64"/>
      <c r="H128" s="64"/>
      <c r="I128" s="91"/>
      <c r="J128" s="225" t="s">
        <v>283</v>
      </c>
      <c r="K128" s="226" t="s">
        <v>284</v>
      </c>
      <c r="L128" s="222">
        <f t="shared" ref="L128:AC132" si="155">SUM(L129)</f>
        <v>0</v>
      </c>
      <c r="M128" s="222">
        <f t="shared" si="155"/>
        <v>0</v>
      </c>
      <c r="N128" s="222">
        <f t="shared" si="155"/>
        <v>0</v>
      </c>
      <c r="O128" s="222">
        <f t="shared" si="155"/>
        <v>0</v>
      </c>
      <c r="P128" s="222">
        <f t="shared" si="155"/>
        <v>0</v>
      </c>
      <c r="Q128" s="222">
        <f t="shared" si="155"/>
        <v>0</v>
      </c>
      <c r="R128" s="222"/>
      <c r="S128" s="222">
        <f t="shared" si="155"/>
        <v>954022</v>
      </c>
      <c r="T128" s="222">
        <f t="shared" si="155"/>
        <v>16700</v>
      </c>
      <c r="U128" s="199">
        <f t="shared" si="97"/>
        <v>970722</v>
      </c>
      <c r="V128" s="222">
        <f t="shared" si="155"/>
        <v>0</v>
      </c>
      <c r="W128" s="222">
        <f t="shared" si="155"/>
        <v>0</v>
      </c>
      <c r="X128" s="222">
        <f t="shared" si="155"/>
        <v>0</v>
      </c>
      <c r="Y128" s="222">
        <f t="shared" si="155"/>
        <v>0</v>
      </c>
      <c r="Z128" s="222">
        <f t="shared" si="155"/>
        <v>0</v>
      </c>
      <c r="AA128" s="229">
        <f t="shared" si="155"/>
        <v>0</v>
      </c>
      <c r="AB128" s="229">
        <f t="shared" si="155"/>
        <v>0</v>
      </c>
      <c r="AC128" s="229">
        <f t="shared" si="155"/>
        <v>0</v>
      </c>
      <c r="AD128" s="229">
        <f t="shared" ref="AD128:AJ132" si="156">SUM(AD129)</f>
        <v>0</v>
      </c>
      <c r="AE128" s="199">
        <f t="shared" si="98"/>
        <v>0</v>
      </c>
      <c r="AF128" s="199">
        <f t="shared" si="99"/>
        <v>970722</v>
      </c>
      <c r="AG128" s="222">
        <f t="shared" si="156"/>
        <v>0</v>
      </c>
      <c r="AH128" s="199">
        <f t="shared" si="101"/>
        <v>970722</v>
      </c>
      <c r="AI128" s="222">
        <f>+AI129</f>
        <v>972147</v>
      </c>
      <c r="AJ128" s="222">
        <f>+AJ129</f>
        <v>973570</v>
      </c>
      <c r="AL128" s="292">
        <f t="shared" si="95"/>
        <v>954022</v>
      </c>
    </row>
    <row r="129" spans="4:38" s="40" customFormat="1" ht="28.5" customHeight="1" x14ac:dyDescent="0.25">
      <c r="D129" s="87" t="s">
        <v>413</v>
      </c>
      <c r="E129" s="62"/>
      <c r="F129" s="64"/>
      <c r="G129" s="64"/>
      <c r="H129" s="64"/>
      <c r="I129" s="91"/>
      <c r="J129" s="244" t="s">
        <v>285</v>
      </c>
      <c r="K129" s="228" t="s">
        <v>286</v>
      </c>
      <c r="L129" s="229">
        <f>SUM(L130+L132)</f>
        <v>0</v>
      </c>
      <c r="M129" s="229">
        <f t="shared" ref="M129:AD129" si="157">SUM(M130+M132)</f>
        <v>0</v>
      </c>
      <c r="N129" s="229">
        <f t="shared" si="157"/>
        <v>0</v>
      </c>
      <c r="O129" s="229">
        <f t="shared" si="157"/>
        <v>0</v>
      </c>
      <c r="P129" s="229">
        <f t="shared" si="157"/>
        <v>0</v>
      </c>
      <c r="Q129" s="229">
        <f t="shared" si="157"/>
        <v>0</v>
      </c>
      <c r="R129" s="229"/>
      <c r="S129" s="229">
        <f t="shared" si="157"/>
        <v>954022</v>
      </c>
      <c r="T129" s="229">
        <f t="shared" si="157"/>
        <v>16700</v>
      </c>
      <c r="U129" s="199">
        <f t="shared" si="97"/>
        <v>970722</v>
      </c>
      <c r="V129" s="229">
        <f t="shared" si="157"/>
        <v>0</v>
      </c>
      <c r="W129" s="229">
        <f t="shared" si="157"/>
        <v>0</v>
      </c>
      <c r="X129" s="229">
        <f t="shared" si="157"/>
        <v>0</v>
      </c>
      <c r="Y129" s="229">
        <f t="shared" si="157"/>
        <v>0</v>
      </c>
      <c r="Z129" s="229">
        <f t="shared" si="157"/>
        <v>0</v>
      </c>
      <c r="AA129" s="229">
        <f t="shared" si="157"/>
        <v>0</v>
      </c>
      <c r="AB129" s="229">
        <f t="shared" si="157"/>
        <v>0</v>
      </c>
      <c r="AC129" s="229">
        <f t="shared" si="157"/>
        <v>0</v>
      </c>
      <c r="AD129" s="229">
        <f t="shared" si="157"/>
        <v>0</v>
      </c>
      <c r="AE129" s="199">
        <f t="shared" si="98"/>
        <v>0</v>
      </c>
      <c r="AF129" s="199">
        <f t="shared" si="99"/>
        <v>970722</v>
      </c>
      <c r="AG129" s="229">
        <f t="shared" ref="AG129" si="158">SUM(AG130+AG132)</f>
        <v>0</v>
      </c>
      <c r="AH129" s="199">
        <f t="shared" si="101"/>
        <v>970722</v>
      </c>
      <c r="AI129" s="229">
        <f>+AI130+AI132</f>
        <v>972147</v>
      </c>
      <c r="AJ129" s="229">
        <f>+AJ130+AJ132</f>
        <v>973570</v>
      </c>
      <c r="AL129" s="292">
        <f t="shared" si="95"/>
        <v>954022</v>
      </c>
    </row>
    <row r="130" spans="4:38" s="69" customFormat="1" ht="18" customHeight="1" x14ac:dyDescent="0.25">
      <c r="D130" s="88" t="s">
        <v>414</v>
      </c>
      <c r="E130" s="66"/>
      <c r="F130" s="67"/>
      <c r="G130" s="67"/>
      <c r="H130" s="67"/>
      <c r="I130" s="92"/>
      <c r="J130" s="245" t="s">
        <v>287</v>
      </c>
      <c r="K130" s="231" t="s">
        <v>288</v>
      </c>
      <c r="L130" s="232">
        <f t="shared" si="155"/>
        <v>0</v>
      </c>
      <c r="M130" s="232">
        <f t="shared" si="155"/>
        <v>0</v>
      </c>
      <c r="N130" s="232">
        <f t="shared" si="155"/>
        <v>0</v>
      </c>
      <c r="O130" s="232">
        <f t="shared" si="155"/>
        <v>0</v>
      </c>
      <c r="P130" s="232">
        <f t="shared" si="155"/>
        <v>0</v>
      </c>
      <c r="Q130" s="232">
        <f t="shared" si="155"/>
        <v>0</v>
      </c>
      <c r="R130" s="232"/>
      <c r="S130" s="232">
        <f t="shared" si="155"/>
        <v>919022</v>
      </c>
      <c r="T130" s="232">
        <f t="shared" si="155"/>
        <v>16700</v>
      </c>
      <c r="U130" s="199">
        <f t="shared" si="97"/>
        <v>935722</v>
      </c>
      <c r="V130" s="232">
        <f t="shared" si="155"/>
        <v>0</v>
      </c>
      <c r="W130" s="232">
        <f t="shared" si="155"/>
        <v>0</v>
      </c>
      <c r="X130" s="232">
        <f t="shared" si="155"/>
        <v>0</v>
      </c>
      <c r="Y130" s="232">
        <f t="shared" si="155"/>
        <v>0</v>
      </c>
      <c r="Z130" s="232">
        <f t="shared" si="155"/>
        <v>0</v>
      </c>
      <c r="AA130" s="232">
        <f t="shared" si="155"/>
        <v>0</v>
      </c>
      <c r="AB130" s="232">
        <f t="shared" si="155"/>
        <v>0</v>
      </c>
      <c r="AC130" s="232">
        <f t="shared" si="155"/>
        <v>0</v>
      </c>
      <c r="AD130" s="232">
        <f t="shared" si="156"/>
        <v>0</v>
      </c>
      <c r="AE130" s="199">
        <f t="shared" si="98"/>
        <v>0</v>
      </c>
      <c r="AF130" s="199">
        <f t="shared" si="99"/>
        <v>935722</v>
      </c>
      <c r="AG130" s="232">
        <f t="shared" si="156"/>
        <v>0</v>
      </c>
      <c r="AH130" s="199">
        <f t="shared" si="101"/>
        <v>935722</v>
      </c>
      <c r="AI130" s="232">
        <f t="shared" si="156"/>
        <v>935747</v>
      </c>
      <c r="AJ130" s="232">
        <f t="shared" si="156"/>
        <v>935800</v>
      </c>
      <c r="AL130" s="292">
        <f t="shared" si="95"/>
        <v>919022</v>
      </c>
    </row>
    <row r="131" spans="4:38" s="73" customFormat="1" ht="18" customHeight="1" x14ac:dyDescent="0.25">
      <c r="D131" s="89" t="s">
        <v>415</v>
      </c>
      <c r="E131" s="70"/>
      <c r="F131" s="71"/>
      <c r="G131" s="71"/>
      <c r="H131" s="71"/>
      <c r="I131" s="93"/>
      <c r="J131" s="240" t="s">
        <v>289</v>
      </c>
      <c r="K131" s="234" t="s">
        <v>288</v>
      </c>
      <c r="L131" s="235"/>
      <c r="M131" s="235"/>
      <c r="N131" s="235"/>
      <c r="O131" s="235"/>
      <c r="P131" s="235">
        <f>Q131-O131</f>
        <v>0</v>
      </c>
      <c r="Q131" s="235"/>
      <c r="R131" s="235"/>
      <c r="S131" s="235">
        <v>919022</v>
      </c>
      <c r="T131" s="235">
        <v>16700</v>
      </c>
      <c r="U131" s="199">
        <f t="shared" si="97"/>
        <v>935722</v>
      </c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199">
        <f t="shared" si="98"/>
        <v>0</v>
      </c>
      <c r="AF131" s="199">
        <f t="shared" si="99"/>
        <v>935722</v>
      </c>
      <c r="AG131" s="235"/>
      <c r="AH131" s="199">
        <f t="shared" si="101"/>
        <v>935722</v>
      </c>
      <c r="AI131" s="235">
        <v>935747</v>
      </c>
      <c r="AJ131" s="235">
        <v>935800</v>
      </c>
      <c r="AL131" s="292">
        <f t="shared" si="95"/>
        <v>919022</v>
      </c>
    </row>
    <row r="132" spans="4:38" s="69" customFormat="1" ht="27.75" customHeight="1" x14ac:dyDescent="0.25">
      <c r="D132" s="88" t="s">
        <v>414</v>
      </c>
      <c r="E132" s="66"/>
      <c r="F132" s="67"/>
      <c r="G132" s="67"/>
      <c r="H132" s="67"/>
      <c r="I132" s="92"/>
      <c r="J132" s="245" t="s">
        <v>416</v>
      </c>
      <c r="K132" s="231" t="s">
        <v>417</v>
      </c>
      <c r="L132" s="232">
        <f t="shared" si="155"/>
        <v>0</v>
      </c>
      <c r="M132" s="232">
        <f t="shared" si="155"/>
        <v>0</v>
      </c>
      <c r="N132" s="232">
        <f t="shared" si="155"/>
        <v>0</v>
      </c>
      <c r="O132" s="232">
        <f t="shared" si="155"/>
        <v>0</v>
      </c>
      <c r="P132" s="232">
        <f t="shared" si="155"/>
        <v>0</v>
      </c>
      <c r="Q132" s="232">
        <f t="shared" si="155"/>
        <v>0</v>
      </c>
      <c r="R132" s="232"/>
      <c r="S132" s="232">
        <f t="shared" si="155"/>
        <v>35000</v>
      </c>
      <c r="T132" s="232">
        <f t="shared" si="155"/>
        <v>0</v>
      </c>
      <c r="U132" s="199">
        <f t="shared" si="97"/>
        <v>35000</v>
      </c>
      <c r="V132" s="232">
        <f t="shared" si="155"/>
        <v>0</v>
      </c>
      <c r="W132" s="232">
        <f t="shared" si="155"/>
        <v>0</v>
      </c>
      <c r="X132" s="232">
        <f t="shared" si="155"/>
        <v>0</v>
      </c>
      <c r="Y132" s="232">
        <f t="shared" si="155"/>
        <v>0</v>
      </c>
      <c r="Z132" s="232">
        <f t="shared" si="155"/>
        <v>0</v>
      </c>
      <c r="AA132" s="232">
        <f t="shared" si="155"/>
        <v>0</v>
      </c>
      <c r="AB132" s="232">
        <f t="shared" si="155"/>
        <v>0</v>
      </c>
      <c r="AC132" s="232">
        <f t="shared" si="155"/>
        <v>0</v>
      </c>
      <c r="AD132" s="232">
        <f t="shared" si="156"/>
        <v>0</v>
      </c>
      <c r="AE132" s="199">
        <f t="shared" si="98"/>
        <v>0</v>
      </c>
      <c r="AF132" s="199">
        <f t="shared" si="99"/>
        <v>35000</v>
      </c>
      <c r="AG132" s="232">
        <f t="shared" si="156"/>
        <v>0</v>
      </c>
      <c r="AH132" s="199">
        <f t="shared" si="101"/>
        <v>35000</v>
      </c>
      <c r="AI132" s="232">
        <f t="shared" si="156"/>
        <v>36400</v>
      </c>
      <c r="AJ132" s="232">
        <f t="shared" si="156"/>
        <v>37770</v>
      </c>
      <c r="AL132" s="292">
        <f t="shared" si="95"/>
        <v>35000</v>
      </c>
    </row>
    <row r="133" spans="4:38" s="73" customFormat="1" ht="30" customHeight="1" x14ac:dyDescent="0.25">
      <c r="D133" s="89" t="s">
        <v>415</v>
      </c>
      <c r="E133" s="70"/>
      <c r="F133" s="71"/>
      <c r="G133" s="71"/>
      <c r="H133" s="71"/>
      <c r="I133" s="93"/>
      <c r="J133" s="240" t="s">
        <v>418</v>
      </c>
      <c r="K133" s="234" t="s">
        <v>417</v>
      </c>
      <c r="L133" s="235"/>
      <c r="M133" s="235"/>
      <c r="N133" s="235"/>
      <c r="O133" s="235"/>
      <c r="P133" s="235">
        <f>Q133-O133</f>
        <v>0</v>
      </c>
      <c r="Q133" s="235"/>
      <c r="R133" s="235"/>
      <c r="S133" s="235">
        <v>35000</v>
      </c>
      <c r="T133" s="235"/>
      <c r="U133" s="199">
        <f t="shared" si="97"/>
        <v>35000</v>
      </c>
      <c r="V133" s="235"/>
      <c r="W133" s="235"/>
      <c r="X133" s="235"/>
      <c r="Y133" s="235"/>
      <c r="Z133" s="235"/>
      <c r="AA133" s="235"/>
      <c r="AB133" s="235"/>
      <c r="AC133" s="235"/>
      <c r="AD133" s="235"/>
      <c r="AE133" s="199">
        <f t="shared" si="98"/>
        <v>0</v>
      </c>
      <c r="AF133" s="199">
        <f t="shared" si="99"/>
        <v>35000</v>
      </c>
      <c r="AG133" s="235"/>
      <c r="AH133" s="199">
        <f t="shared" si="101"/>
        <v>35000</v>
      </c>
      <c r="AI133" s="235">
        <v>36400</v>
      </c>
      <c r="AJ133" s="235">
        <v>37770</v>
      </c>
      <c r="AL133" s="292">
        <f t="shared" si="95"/>
        <v>35000</v>
      </c>
    </row>
    <row r="134" spans="4:38" s="40" customFormat="1" hidden="1" x14ac:dyDescent="0.25">
      <c r="E134" s="62" t="s">
        <v>149</v>
      </c>
      <c r="F134" s="64"/>
      <c r="G134" s="64"/>
      <c r="H134" s="64" t="s">
        <v>164</v>
      </c>
      <c r="I134" s="65"/>
      <c r="J134" s="225" t="s">
        <v>290</v>
      </c>
      <c r="K134" s="226" t="s">
        <v>291</v>
      </c>
      <c r="L134" s="222">
        <f t="shared" ref="L134:AD135" si="159">SUM(L135)</f>
        <v>0</v>
      </c>
      <c r="M134" s="222">
        <f t="shared" si="159"/>
        <v>0</v>
      </c>
      <c r="N134" s="222">
        <f t="shared" si="159"/>
        <v>0</v>
      </c>
      <c r="O134" s="222">
        <f t="shared" si="159"/>
        <v>0</v>
      </c>
      <c r="P134" s="222">
        <f t="shared" si="159"/>
        <v>0</v>
      </c>
      <c r="Q134" s="222">
        <f t="shared" si="159"/>
        <v>0</v>
      </c>
      <c r="R134" s="222"/>
      <c r="S134" s="222">
        <f t="shared" si="159"/>
        <v>0</v>
      </c>
      <c r="T134" s="222">
        <f t="shared" si="159"/>
        <v>0</v>
      </c>
      <c r="U134" s="199">
        <f t="shared" si="97"/>
        <v>0</v>
      </c>
      <c r="V134" s="222">
        <f t="shared" si="159"/>
        <v>0</v>
      </c>
      <c r="W134" s="222">
        <f t="shared" si="159"/>
        <v>0</v>
      </c>
      <c r="X134" s="222">
        <f t="shared" si="159"/>
        <v>0</v>
      </c>
      <c r="Y134" s="222">
        <f t="shared" si="159"/>
        <v>0</v>
      </c>
      <c r="Z134" s="222">
        <f t="shared" si="159"/>
        <v>0</v>
      </c>
      <c r="AA134" s="222">
        <f t="shared" si="159"/>
        <v>0</v>
      </c>
      <c r="AB134" s="222">
        <f t="shared" si="159"/>
        <v>0</v>
      </c>
      <c r="AC134" s="222">
        <f t="shared" si="159"/>
        <v>0</v>
      </c>
      <c r="AD134" s="222">
        <f t="shared" si="159"/>
        <v>0</v>
      </c>
      <c r="AE134" s="199">
        <f t="shared" si="98"/>
        <v>0</v>
      </c>
      <c r="AF134" s="199">
        <f t="shared" si="99"/>
        <v>0</v>
      </c>
      <c r="AG134" s="222">
        <f t="shared" ref="AG134:AG135" si="160">SUM(AG135)</f>
        <v>0</v>
      </c>
      <c r="AH134" s="199">
        <f t="shared" si="101"/>
        <v>0</v>
      </c>
      <c r="AI134" s="222">
        <f t="shared" ref="AI134:AJ135" si="161">SUM(AI135)</f>
        <v>0</v>
      </c>
      <c r="AJ134" s="222">
        <f t="shared" si="161"/>
        <v>0</v>
      </c>
      <c r="AL134" s="292">
        <f t="shared" si="95"/>
        <v>0</v>
      </c>
    </row>
    <row r="135" spans="4:38" s="40" customFormat="1" hidden="1" x14ac:dyDescent="0.25">
      <c r="E135" s="62" t="s">
        <v>149</v>
      </c>
      <c r="F135" s="64"/>
      <c r="G135" s="64"/>
      <c r="H135" s="64" t="s">
        <v>164</v>
      </c>
      <c r="I135" s="65"/>
      <c r="J135" s="227" t="s">
        <v>292</v>
      </c>
      <c r="K135" s="228" t="s">
        <v>293</v>
      </c>
      <c r="L135" s="229">
        <f t="shared" si="159"/>
        <v>0</v>
      </c>
      <c r="M135" s="229">
        <f t="shared" si="159"/>
        <v>0</v>
      </c>
      <c r="N135" s="229">
        <f t="shared" si="159"/>
        <v>0</v>
      </c>
      <c r="O135" s="229">
        <f t="shared" si="159"/>
        <v>0</v>
      </c>
      <c r="P135" s="229">
        <f t="shared" si="159"/>
        <v>0</v>
      </c>
      <c r="Q135" s="229">
        <f t="shared" si="159"/>
        <v>0</v>
      </c>
      <c r="R135" s="229"/>
      <c r="S135" s="229">
        <f t="shared" si="159"/>
        <v>0</v>
      </c>
      <c r="T135" s="229">
        <f t="shared" si="159"/>
        <v>0</v>
      </c>
      <c r="U135" s="199">
        <f t="shared" si="97"/>
        <v>0</v>
      </c>
      <c r="V135" s="229">
        <f t="shared" si="159"/>
        <v>0</v>
      </c>
      <c r="W135" s="229">
        <f t="shared" si="159"/>
        <v>0</v>
      </c>
      <c r="X135" s="229">
        <f t="shared" si="159"/>
        <v>0</v>
      </c>
      <c r="Y135" s="229">
        <f t="shared" si="159"/>
        <v>0</v>
      </c>
      <c r="Z135" s="229">
        <f t="shared" si="159"/>
        <v>0</v>
      </c>
      <c r="AA135" s="229">
        <f t="shared" si="159"/>
        <v>0</v>
      </c>
      <c r="AB135" s="229">
        <f t="shared" si="159"/>
        <v>0</v>
      </c>
      <c r="AC135" s="229">
        <f t="shared" si="159"/>
        <v>0</v>
      </c>
      <c r="AD135" s="229">
        <f t="shared" si="159"/>
        <v>0</v>
      </c>
      <c r="AE135" s="199">
        <f t="shared" si="98"/>
        <v>0</v>
      </c>
      <c r="AF135" s="199">
        <f t="shared" si="99"/>
        <v>0</v>
      </c>
      <c r="AG135" s="229">
        <f t="shared" si="160"/>
        <v>0</v>
      </c>
      <c r="AH135" s="199">
        <f t="shared" si="101"/>
        <v>0</v>
      </c>
      <c r="AI135" s="229">
        <f t="shared" si="161"/>
        <v>0</v>
      </c>
      <c r="AJ135" s="229">
        <f t="shared" si="161"/>
        <v>0</v>
      </c>
      <c r="AL135" s="292">
        <f t="shared" si="95"/>
        <v>0</v>
      </c>
    </row>
    <row r="136" spans="4:38" s="69" customFormat="1" hidden="1" x14ac:dyDescent="0.25">
      <c r="E136" s="66" t="s">
        <v>149</v>
      </c>
      <c r="F136" s="67"/>
      <c r="G136" s="67"/>
      <c r="H136" s="67" t="s">
        <v>164</v>
      </c>
      <c r="I136" s="68"/>
      <c r="J136" s="230" t="s">
        <v>294</v>
      </c>
      <c r="K136" s="231" t="s">
        <v>293</v>
      </c>
      <c r="L136" s="232">
        <f t="shared" ref="L136:AJ136" si="162">SUM(L137:L139)</f>
        <v>0</v>
      </c>
      <c r="M136" s="232">
        <f t="shared" si="162"/>
        <v>0</v>
      </c>
      <c r="N136" s="232">
        <f t="shared" si="162"/>
        <v>0</v>
      </c>
      <c r="O136" s="232">
        <f t="shared" si="162"/>
        <v>0</v>
      </c>
      <c r="P136" s="232">
        <f t="shared" si="162"/>
        <v>0</v>
      </c>
      <c r="Q136" s="232">
        <f t="shared" si="162"/>
        <v>0</v>
      </c>
      <c r="R136" s="232"/>
      <c r="S136" s="232">
        <f t="shared" si="162"/>
        <v>0</v>
      </c>
      <c r="T136" s="232">
        <f t="shared" si="162"/>
        <v>0</v>
      </c>
      <c r="U136" s="199">
        <f t="shared" si="97"/>
        <v>0</v>
      </c>
      <c r="V136" s="232">
        <f t="shared" si="162"/>
        <v>0</v>
      </c>
      <c r="W136" s="232">
        <f t="shared" si="162"/>
        <v>0</v>
      </c>
      <c r="X136" s="232">
        <f t="shared" si="162"/>
        <v>0</v>
      </c>
      <c r="Y136" s="232">
        <f t="shared" si="162"/>
        <v>0</v>
      </c>
      <c r="Z136" s="232">
        <f t="shared" si="162"/>
        <v>0</v>
      </c>
      <c r="AA136" s="232">
        <f t="shared" si="162"/>
        <v>0</v>
      </c>
      <c r="AB136" s="232">
        <f t="shared" si="162"/>
        <v>0</v>
      </c>
      <c r="AC136" s="232">
        <f t="shared" si="162"/>
        <v>0</v>
      </c>
      <c r="AD136" s="232">
        <f t="shared" si="162"/>
        <v>0</v>
      </c>
      <c r="AE136" s="199">
        <f t="shared" si="98"/>
        <v>0</v>
      </c>
      <c r="AF136" s="199">
        <f t="shared" si="99"/>
        <v>0</v>
      </c>
      <c r="AG136" s="232">
        <f t="shared" ref="AG136" si="163">SUM(AG137:AG139)</f>
        <v>0</v>
      </c>
      <c r="AH136" s="199">
        <f t="shared" si="101"/>
        <v>0</v>
      </c>
      <c r="AI136" s="232">
        <f t="shared" si="162"/>
        <v>0</v>
      </c>
      <c r="AJ136" s="232">
        <f t="shared" si="162"/>
        <v>0</v>
      </c>
      <c r="AL136" s="292">
        <f t="shared" si="95"/>
        <v>0</v>
      </c>
    </row>
    <row r="137" spans="4:38" s="74" customFormat="1" hidden="1" x14ac:dyDescent="0.25">
      <c r="E137" s="70" t="s">
        <v>149</v>
      </c>
      <c r="F137" s="71"/>
      <c r="G137" s="71"/>
      <c r="H137" s="71" t="s">
        <v>164</v>
      </c>
      <c r="I137" s="72"/>
      <c r="J137" s="238" t="s">
        <v>295</v>
      </c>
      <c r="K137" s="234" t="s">
        <v>293</v>
      </c>
      <c r="L137" s="235"/>
      <c r="M137" s="235"/>
      <c r="N137" s="235"/>
      <c r="O137" s="235"/>
      <c r="P137" s="235">
        <f>Q137-O137</f>
        <v>0</v>
      </c>
      <c r="Q137" s="235"/>
      <c r="R137" s="235"/>
      <c r="S137" s="235">
        <v>0</v>
      </c>
      <c r="T137" s="235"/>
      <c r="U137" s="199">
        <f t="shared" si="97"/>
        <v>0</v>
      </c>
      <c r="V137" s="235"/>
      <c r="W137" s="235"/>
      <c r="X137" s="235"/>
      <c r="Y137" s="235"/>
      <c r="Z137" s="235"/>
      <c r="AA137" s="235"/>
      <c r="AB137" s="235"/>
      <c r="AC137" s="235"/>
      <c r="AD137" s="235"/>
      <c r="AE137" s="199">
        <f t="shared" si="98"/>
        <v>0</v>
      </c>
      <c r="AF137" s="199">
        <f t="shared" si="99"/>
        <v>0</v>
      </c>
      <c r="AG137" s="235"/>
      <c r="AH137" s="199">
        <f t="shared" si="101"/>
        <v>0</v>
      </c>
      <c r="AI137" s="235"/>
      <c r="AJ137" s="235"/>
      <c r="AL137" s="292">
        <f t="shared" si="95"/>
        <v>0</v>
      </c>
    </row>
    <row r="138" spans="4:38" s="74" customFormat="1" hidden="1" x14ac:dyDescent="0.25">
      <c r="E138" s="70" t="s">
        <v>149</v>
      </c>
      <c r="F138" s="71"/>
      <c r="G138" s="71"/>
      <c r="H138" s="71" t="s">
        <v>164</v>
      </c>
      <c r="I138" s="72"/>
      <c r="J138" s="238" t="s">
        <v>295</v>
      </c>
      <c r="K138" s="234" t="s">
        <v>293</v>
      </c>
      <c r="L138" s="235"/>
      <c r="M138" s="235"/>
      <c r="N138" s="235"/>
      <c r="O138" s="235"/>
      <c r="P138" s="235">
        <f>Q138-O138</f>
        <v>0</v>
      </c>
      <c r="Q138" s="235"/>
      <c r="R138" s="235"/>
      <c r="S138" s="235">
        <v>0</v>
      </c>
      <c r="T138" s="235"/>
      <c r="U138" s="199">
        <f t="shared" si="97"/>
        <v>0</v>
      </c>
      <c r="V138" s="235"/>
      <c r="W138" s="235"/>
      <c r="X138" s="235"/>
      <c r="Y138" s="235"/>
      <c r="Z138" s="235"/>
      <c r="AA138" s="235"/>
      <c r="AB138" s="235"/>
      <c r="AC138" s="235"/>
      <c r="AD138" s="235"/>
      <c r="AE138" s="199">
        <f t="shared" si="98"/>
        <v>0</v>
      </c>
      <c r="AF138" s="199">
        <f t="shared" si="99"/>
        <v>0</v>
      </c>
      <c r="AG138" s="235"/>
      <c r="AH138" s="199">
        <f t="shared" si="101"/>
        <v>0</v>
      </c>
      <c r="AI138" s="235"/>
      <c r="AJ138" s="235"/>
      <c r="AL138" s="292">
        <f t="shared" si="95"/>
        <v>0</v>
      </c>
    </row>
    <row r="139" spans="4:38" s="74" customFormat="1" hidden="1" x14ac:dyDescent="0.25">
      <c r="E139" s="70" t="s">
        <v>149</v>
      </c>
      <c r="F139" s="71"/>
      <c r="G139" s="71"/>
      <c r="H139" s="71" t="s">
        <v>164</v>
      </c>
      <c r="I139" s="72"/>
      <c r="J139" s="238" t="s">
        <v>295</v>
      </c>
      <c r="K139" s="234" t="s">
        <v>293</v>
      </c>
      <c r="L139" s="235"/>
      <c r="M139" s="235"/>
      <c r="N139" s="235"/>
      <c r="O139" s="235"/>
      <c r="P139" s="235">
        <f>Q139-O139</f>
        <v>0</v>
      </c>
      <c r="Q139" s="235"/>
      <c r="R139" s="235"/>
      <c r="S139" s="235">
        <v>0</v>
      </c>
      <c r="T139" s="235"/>
      <c r="U139" s="199">
        <f t="shared" si="97"/>
        <v>0</v>
      </c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199">
        <f t="shared" si="98"/>
        <v>0</v>
      </c>
      <c r="AF139" s="199">
        <f t="shared" si="99"/>
        <v>0</v>
      </c>
      <c r="AG139" s="235"/>
      <c r="AH139" s="199">
        <f t="shared" si="101"/>
        <v>0</v>
      </c>
      <c r="AI139" s="235"/>
      <c r="AJ139" s="235"/>
      <c r="AL139" s="292">
        <f t="shared" si="95"/>
        <v>0</v>
      </c>
    </row>
    <row r="140" spans="4:38" s="40" customFormat="1" hidden="1" x14ac:dyDescent="0.25">
      <c r="E140" s="62" t="s">
        <v>253</v>
      </c>
      <c r="F140" s="64"/>
      <c r="G140" s="64"/>
      <c r="H140" s="64"/>
      <c r="I140" s="65"/>
      <c r="J140" s="225" t="s">
        <v>113</v>
      </c>
      <c r="K140" s="226" t="s">
        <v>296</v>
      </c>
      <c r="L140" s="222">
        <f t="shared" ref="L140:AJ140" si="164">SUM(L141+L149)</f>
        <v>0</v>
      </c>
      <c r="M140" s="222">
        <f t="shared" si="164"/>
        <v>0</v>
      </c>
      <c r="N140" s="222">
        <f t="shared" si="164"/>
        <v>0</v>
      </c>
      <c r="O140" s="222">
        <f t="shared" si="164"/>
        <v>0</v>
      </c>
      <c r="P140" s="222">
        <f t="shared" si="164"/>
        <v>0</v>
      </c>
      <c r="Q140" s="222">
        <f t="shared" si="164"/>
        <v>0</v>
      </c>
      <c r="R140" s="222"/>
      <c r="S140" s="222">
        <f t="shared" si="164"/>
        <v>0</v>
      </c>
      <c r="T140" s="222">
        <f t="shared" si="164"/>
        <v>0</v>
      </c>
      <c r="U140" s="199">
        <f t="shared" si="97"/>
        <v>0</v>
      </c>
      <c r="V140" s="222">
        <f t="shared" si="164"/>
        <v>0</v>
      </c>
      <c r="W140" s="222">
        <f t="shared" si="164"/>
        <v>0</v>
      </c>
      <c r="X140" s="222">
        <f t="shared" si="164"/>
        <v>0</v>
      </c>
      <c r="Y140" s="222">
        <f t="shared" si="164"/>
        <v>0</v>
      </c>
      <c r="Z140" s="222">
        <f t="shared" si="164"/>
        <v>0</v>
      </c>
      <c r="AA140" s="222">
        <f t="shared" si="164"/>
        <v>0</v>
      </c>
      <c r="AB140" s="222">
        <f t="shared" si="164"/>
        <v>0</v>
      </c>
      <c r="AC140" s="222">
        <f t="shared" si="164"/>
        <v>0</v>
      </c>
      <c r="AD140" s="222">
        <f t="shared" si="164"/>
        <v>0</v>
      </c>
      <c r="AE140" s="199">
        <f t="shared" si="98"/>
        <v>0</v>
      </c>
      <c r="AF140" s="199">
        <f t="shared" si="99"/>
        <v>0</v>
      </c>
      <c r="AG140" s="222">
        <f t="shared" ref="AG140" si="165">SUM(AG141+AG149)</f>
        <v>0</v>
      </c>
      <c r="AH140" s="199">
        <f t="shared" si="101"/>
        <v>0</v>
      </c>
      <c r="AI140" s="222">
        <f t="shared" si="164"/>
        <v>0</v>
      </c>
      <c r="AJ140" s="222">
        <f t="shared" si="164"/>
        <v>0</v>
      </c>
      <c r="AL140" s="292">
        <f t="shared" si="95"/>
        <v>0</v>
      </c>
    </row>
    <row r="141" spans="4:38" s="40" customFormat="1" hidden="1" x14ac:dyDescent="0.25">
      <c r="E141" s="62" t="s">
        <v>253</v>
      </c>
      <c r="F141" s="64"/>
      <c r="G141" s="64"/>
      <c r="H141" s="64"/>
      <c r="I141" s="65"/>
      <c r="J141" s="246" t="s">
        <v>253</v>
      </c>
      <c r="K141" s="226" t="s">
        <v>297</v>
      </c>
      <c r="L141" s="222">
        <f t="shared" ref="L141:AD141" si="166">SUM(L142+L146)</f>
        <v>0</v>
      </c>
      <c r="M141" s="222">
        <f t="shared" si="166"/>
        <v>0</v>
      </c>
      <c r="N141" s="222">
        <f t="shared" si="166"/>
        <v>0</v>
      </c>
      <c r="O141" s="222">
        <f t="shared" si="166"/>
        <v>0</v>
      </c>
      <c r="P141" s="222">
        <f t="shared" si="166"/>
        <v>0</v>
      </c>
      <c r="Q141" s="222">
        <f t="shared" si="166"/>
        <v>0</v>
      </c>
      <c r="R141" s="222"/>
      <c r="S141" s="222">
        <f t="shared" si="166"/>
        <v>0</v>
      </c>
      <c r="T141" s="222">
        <f t="shared" si="166"/>
        <v>0</v>
      </c>
      <c r="U141" s="199">
        <f t="shared" si="97"/>
        <v>0</v>
      </c>
      <c r="V141" s="222">
        <f t="shared" si="166"/>
        <v>0</v>
      </c>
      <c r="W141" s="222">
        <f t="shared" si="166"/>
        <v>0</v>
      </c>
      <c r="X141" s="222">
        <f t="shared" si="166"/>
        <v>0</v>
      </c>
      <c r="Y141" s="222">
        <f t="shared" si="166"/>
        <v>0</v>
      </c>
      <c r="Z141" s="222">
        <f t="shared" si="166"/>
        <v>0</v>
      </c>
      <c r="AA141" s="222">
        <f t="shared" si="166"/>
        <v>0</v>
      </c>
      <c r="AB141" s="222">
        <f t="shared" si="166"/>
        <v>0</v>
      </c>
      <c r="AC141" s="222">
        <f t="shared" si="166"/>
        <v>0</v>
      </c>
      <c r="AD141" s="222">
        <f t="shared" si="166"/>
        <v>0</v>
      </c>
      <c r="AE141" s="199">
        <f t="shared" si="98"/>
        <v>0</v>
      </c>
      <c r="AF141" s="199">
        <f t="shared" si="99"/>
        <v>0</v>
      </c>
      <c r="AG141" s="222">
        <f t="shared" ref="AG141" si="167">SUM(AG142+AG146)</f>
        <v>0</v>
      </c>
      <c r="AH141" s="199">
        <f t="shared" si="101"/>
        <v>0</v>
      </c>
      <c r="AI141" s="222">
        <f t="shared" ref="AI141:AJ141" si="168">SUM(AI142+AI146)</f>
        <v>0</v>
      </c>
      <c r="AJ141" s="222">
        <f t="shared" si="168"/>
        <v>0</v>
      </c>
      <c r="AL141" s="292">
        <f t="shared" si="95"/>
        <v>0</v>
      </c>
    </row>
    <row r="142" spans="4:38" s="40" customFormat="1" hidden="1" x14ac:dyDescent="0.25">
      <c r="E142" s="62" t="s">
        <v>253</v>
      </c>
      <c r="F142" s="64"/>
      <c r="G142" s="64"/>
      <c r="H142" s="64"/>
      <c r="I142" s="65"/>
      <c r="J142" s="227" t="s">
        <v>298</v>
      </c>
      <c r="K142" s="228" t="s">
        <v>299</v>
      </c>
      <c r="L142" s="229">
        <f t="shared" ref="L142" si="169">SUM(L143)</f>
        <v>0</v>
      </c>
      <c r="M142" s="229">
        <f>SUM(M143)</f>
        <v>0</v>
      </c>
      <c r="N142" s="229">
        <f>SUM(N143)</f>
        <v>0</v>
      </c>
      <c r="O142" s="229">
        <f>SUM(O143)</f>
        <v>0</v>
      </c>
      <c r="P142" s="229">
        <f t="shared" ref="P142:AD142" si="170">SUM(P143)</f>
        <v>0</v>
      </c>
      <c r="Q142" s="229">
        <f>SUM(Q143)</f>
        <v>0</v>
      </c>
      <c r="R142" s="229"/>
      <c r="S142" s="229">
        <f t="shared" si="170"/>
        <v>0</v>
      </c>
      <c r="T142" s="229">
        <f t="shared" si="170"/>
        <v>0</v>
      </c>
      <c r="U142" s="199">
        <f t="shared" si="97"/>
        <v>0</v>
      </c>
      <c r="V142" s="229">
        <f t="shared" si="170"/>
        <v>0</v>
      </c>
      <c r="W142" s="229">
        <f t="shared" si="170"/>
        <v>0</v>
      </c>
      <c r="X142" s="229">
        <f t="shared" si="170"/>
        <v>0</v>
      </c>
      <c r="Y142" s="229">
        <f t="shared" si="170"/>
        <v>0</v>
      </c>
      <c r="Z142" s="229">
        <f t="shared" si="170"/>
        <v>0</v>
      </c>
      <c r="AA142" s="229">
        <f t="shared" si="170"/>
        <v>0</v>
      </c>
      <c r="AB142" s="229">
        <f t="shared" si="170"/>
        <v>0</v>
      </c>
      <c r="AC142" s="229">
        <f t="shared" si="170"/>
        <v>0</v>
      </c>
      <c r="AD142" s="229">
        <f t="shared" si="170"/>
        <v>0</v>
      </c>
      <c r="AE142" s="199">
        <f t="shared" si="98"/>
        <v>0</v>
      </c>
      <c r="AF142" s="199">
        <f t="shared" si="99"/>
        <v>0</v>
      </c>
      <c r="AG142" s="229">
        <f t="shared" ref="AG142" si="171">SUM(AG143)</f>
        <v>0</v>
      </c>
      <c r="AH142" s="199">
        <f t="shared" si="101"/>
        <v>0</v>
      </c>
      <c r="AI142" s="229">
        <f t="shared" ref="AI142:AJ142" si="172">SUM(AI143)</f>
        <v>0</v>
      </c>
      <c r="AJ142" s="229">
        <f t="shared" si="172"/>
        <v>0</v>
      </c>
      <c r="AL142" s="292">
        <f t="shared" si="95"/>
        <v>0</v>
      </c>
    </row>
    <row r="143" spans="4:38" s="69" customFormat="1" hidden="1" x14ac:dyDescent="0.25">
      <c r="E143" s="66" t="s">
        <v>253</v>
      </c>
      <c r="F143" s="67"/>
      <c r="G143" s="67"/>
      <c r="H143" s="67"/>
      <c r="I143" s="68"/>
      <c r="J143" s="230" t="s">
        <v>300</v>
      </c>
      <c r="K143" s="231" t="s">
        <v>301</v>
      </c>
      <c r="L143" s="232">
        <f t="shared" ref="L143" si="173">SUM(L144:L145)</f>
        <v>0</v>
      </c>
      <c r="M143" s="232">
        <f t="shared" ref="M143:AD143" si="174">SUM(M144:M145)</f>
        <v>0</v>
      </c>
      <c r="N143" s="232">
        <f t="shared" si="174"/>
        <v>0</v>
      </c>
      <c r="O143" s="232">
        <f t="shared" si="174"/>
        <v>0</v>
      </c>
      <c r="P143" s="232">
        <f t="shared" si="174"/>
        <v>0</v>
      </c>
      <c r="Q143" s="232">
        <f t="shared" si="174"/>
        <v>0</v>
      </c>
      <c r="R143" s="232"/>
      <c r="S143" s="232">
        <f t="shared" si="174"/>
        <v>0</v>
      </c>
      <c r="T143" s="232">
        <f t="shared" si="174"/>
        <v>0</v>
      </c>
      <c r="U143" s="199">
        <f t="shared" si="97"/>
        <v>0</v>
      </c>
      <c r="V143" s="232">
        <f t="shared" si="174"/>
        <v>0</v>
      </c>
      <c r="W143" s="232">
        <f t="shared" si="174"/>
        <v>0</v>
      </c>
      <c r="X143" s="232">
        <f t="shared" si="174"/>
        <v>0</v>
      </c>
      <c r="Y143" s="232">
        <f t="shared" si="174"/>
        <v>0</v>
      </c>
      <c r="Z143" s="232">
        <f t="shared" si="174"/>
        <v>0</v>
      </c>
      <c r="AA143" s="232">
        <f t="shared" si="174"/>
        <v>0</v>
      </c>
      <c r="AB143" s="232">
        <f t="shared" si="174"/>
        <v>0</v>
      </c>
      <c r="AC143" s="232">
        <f t="shared" si="174"/>
        <v>0</v>
      </c>
      <c r="AD143" s="232">
        <f t="shared" si="174"/>
        <v>0</v>
      </c>
      <c r="AE143" s="199">
        <f t="shared" si="98"/>
        <v>0</v>
      </c>
      <c r="AF143" s="199">
        <f t="shared" si="99"/>
        <v>0</v>
      </c>
      <c r="AG143" s="232">
        <f t="shared" ref="AG143" si="175">SUM(AG144:AG145)</f>
        <v>0</v>
      </c>
      <c r="AH143" s="199">
        <f t="shared" si="101"/>
        <v>0</v>
      </c>
      <c r="AI143" s="232">
        <f t="shared" ref="AI143:AJ143" si="176">SUM(AI144:AI145)</f>
        <v>0</v>
      </c>
      <c r="AJ143" s="232">
        <f t="shared" si="176"/>
        <v>0</v>
      </c>
      <c r="AL143" s="292">
        <f t="shared" si="95"/>
        <v>0</v>
      </c>
    </row>
    <row r="144" spans="4:38" s="74" customFormat="1" hidden="1" x14ac:dyDescent="0.25">
      <c r="E144" s="70" t="s">
        <v>253</v>
      </c>
      <c r="F144" s="71"/>
      <c r="G144" s="71"/>
      <c r="H144" s="71"/>
      <c r="I144" s="72"/>
      <c r="J144" s="236" t="s">
        <v>302</v>
      </c>
      <c r="K144" s="234" t="s">
        <v>301</v>
      </c>
      <c r="L144" s="235"/>
      <c r="M144" s="235"/>
      <c r="N144" s="235"/>
      <c r="O144" s="235"/>
      <c r="P144" s="235">
        <f>Q144-O144</f>
        <v>0</v>
      </c>
      <c r="Q144" s="235"/>
      <c r="R144" s="235"/>
      <c r="S144" s="235"/>
      <c r="T144" s="235"/>
      <c r="U144" s="199">
        <f t="shared" si="97"/>
        <v>0</v>
      </c>
      <c r="V144" s="235"/>
      <c r="W144" s="235"/>
      <c r="X144" s="235"/>
      <c r="Y144" s="235"/>
      <c r="Z144" s="235"/>
      <c r="AA144" s="235"/>
      <c r="AB144" s="235"/>
      <c r="AC144" s="235"/>
      <c r="AD144" s="235"/>
      <c r="AE144" s="199">
        <f t="shared" si="98"/>
        <v>0</v>
      </c>
      <c r="AF144" s="199">
        <f t="shared" si="99"/>
        <v>0</v>
      </c>
      <c r="AG144" s="235"/>
      <c r="AH144" s="199">
        <f t="shared" si="101"/>
        <v>0</v>
      </c>
      <c r="AI144" s="235"/>
      <c r="AJ144" s="235"/>
      <c r="AL144" s="292">
        <f t="shared" ref="AL144:AL173" si="177">SUM(S144+AE144)</f>
        <v>0</v>
      </c>
    </row>
    <row r="145" spans="5:38" s="74" customFormat="1" hidden="1" x14ac:dyDescent="0.25">
      <c r="E145" s="70" t="s">
        <v>253</v>
      </c>
      <c r="F145" s="71"/>
      <c r="G145" s="71"/>
      <c r="H145" s="71"/>
      <c r="I145" s="72"/>
      <c r="J145" s="236" t="s">
        <v>302</v>
      </c>
      <c r="K145" s="234" t="s">
        <v>301</v>
      </c>
      <c r="L145" s="235"/>
      <c r="M145" s="235"/>
      <c r="N145" s="235"/>
      <c r="O145" s="235"/>
      <c r="P145" s="235">
        <f>Q145-O145</f>
        <v>0</v>
      </c>
      <c r="Q145" s="235"/>
      <c r="R145" s="235"/>
      <c r="S145" s="235"/>
      <c r="T145" s="235"/>
      <c r="U145" s="199">
        <f t="shared" si="97"/>
        <v>0</v>
      </c>
      <c r="V145" s="235"/>
      <c r="W145" s="235"/>
      <c r="X145" s="235"/>
      <c r="Y145" s="235"/>
      <c r="Z145" s="235"/>
      <c r="AA145" s="235"/>
      <c r="AB145" s="235"/>
      <c r="AC145" s="235"/>
      <c r="AD145" s="235"/>
      <c r="AE145" s="199">
        <f t="shared" si="98"/>
        <v>0</v>
      </c>
      <c r="AF145" s="199">
        <f t="shared" si="99"/>
        <v>0</v>
      </c>
      <c r="AG145" s="235"/>
      <c r="AH145" s="199">
        <f t="shared" si="101"/>
        <v>0</v>
      </c>
      <c r="AI145" s="235"/>
      <c r="AJ145" s="235"/>
      <c r="AL145" s="292">
        <f t="shared" si="177"/>
        <v>0</v>
      </c>
    </row>
    <row r="146" spans="5:38" s="40" customFormat="1" hidden="1" x14ac:dyDescent="0.25">
      <c r="E146" s="62" t="s">
        <v>253</v>
      </c>
      <c r="F146" s="64"/>
      <c r="G146" s="64"/>
      <c r="H146" s="64"/>
      <c r="I146" s="65"/>
      <c r="J146" s="227" t="s">
        <v>303</v>
      </c>
      <c r="K146" s="228" t="s">
        <v>304</v>
      </c>
      <c r="L146" s="229">
        <f t="shared" ref="L146" si="178">SUM(L147)</f>
        <v>0</v>
      </c>
      <c r="M146" s="229">
        <f>SUM(M147)</f>
        <v>0</v>
      </c>
      <c r="N146" s="229">
        <f>SUM(N147)</f>
        <v>0</v>
      </c>
      <c r="O146" s="229">
        <f>SUM(O147)</f>
        <v>0</v>
      </c>
      <c r="P146" s="229">
        <f t="shared" ref="P146:AD146" si="179">SUM(P147)</f>
        <v>0</v>
      </c>
      <c r="Q146" s="229">
        <f>SUM(Q147)</f>
        <v>0</v>
      </c>
      <c r="R146" s="229"/>
      <c r="S146" s="229">
        <f t="shared" si="179"/>
        <v>0</v>
      </c>
      <c r="T146" s="229">
        <f t="shared" si="179"/>
        <v>0</v>
      </c>
      <c r="U146" s="199">
        <f t="shared" ref="U146:U175" si="180">SUM(S146:T146)</f>
        <v>0</v>
      </c>
      <c r="V146" s="229">
        <f t="shared" si="179"/>
        <v>0</v>
      </c>
      <c r="W146" s="229">
        <f t="shared" si="179"/>
        <v>0</v>
      </c>
      <c r="X146" s="229">
        <f t="shared" si="179"/>
        <v>0</v>
      </c>
      <c r="Y146" s="229">
        <f t="shared" si="179"/>
        <v>0</v>
      </c>
      <c r="Z146" s="229">
        <f t="shared" si="179"/>
        <v>0</v>
      </c>
      <c r="AA146" s="229">
        <f t="shared" si="179"/>
        <v>0</v>
      </c>
      <c r="AB146" s="229">
        <f t="shared" si="179"/>
        <v>0</v>
      </c>
      <c r="AC146" s="229">
        <f t="shared" si="179"/>
        <v>0</v>
      </c>
      <c r="AD146" s="229">
        <f t="shared" si="179"/>
        <v>0</v>
      </c>
      <c r="AE146" s="199">
        <f t="shared" ref="AE146:AE175" si="181">SUM(V146:AD146)</f>
        <v>0</v>
      </c>
      <c r="AF146" s="199">
        <f t="shared" ref="AF146:AF175" si="182">SUM(U146+AE146)</f>
        <v>0</v>
      </c>
      <c r="AG146" s="229">
        <f t="shared" ref="AG146" si="183">SUM(AG147)</f>
        <v>0</v>
      </c>
      <c r="AH146" s="199">
        <f t="shared" ref="AH146:AH175" si="184">SUM(AF146:AG146)</f>
        <v>0</v>
      </c>
      <c r="AI146" s="229">
        <f t="shared" ref="AI146:AJ146" si="185">SUM(AI147)</f>
        <v>0</v>
      </c>
      <c r="AJ146" s="229">
        <f t="shared" si="185"/>
        <v>0</v>
      </c>
      <c r="AL146" s="292">
        <f t="shared" si="177"/>
        <v>0</v>
      </c>
    </row>
    <row r="147" spans="5:38" s="69" customFormat="1" hidden="1" x14ac:dyDescent="0.25">
      <c r="E147" s="66" t="s">
        <v>253</v>
      </c>
      <c r="F147" s="67"/>
      <c r="G147" s="67"/>
      <c r="H147" s="67"/>
      <c r="I147" s="68"/>
      <c r="J147" s="230" t="s">
        <v>305</v>
      </c>
      <c r="K147" s="231" t="s">
        <v>306</v>
      </c>
      <c r="L147" s="232">
        <f t="shared" ref="L147" si="186">SUM(L148:L148)</f>
        <v>0</v>
      </c>
      <c r="M147" s="232">
        <f>SUM(M148:M148)</f>
        <v>0</v>
      </c>
      <c r="N147" s="232">
        <f>SUM(N148:N148)</f>
        <v>0</v>
      </c>
      <c r="O147" s="232">
        <f>SUM(O148:O148)</f>
        <v>0</v>
      </c>
      <c r="P147" s="232">
        <f t="shared" ref="P147:AJ147" si="187">SUM(P148:P148)</f>
        <v>0</v>
      </c>
      <c r="Q147" s="232">
        <f>SUM(Q148:Q148)</f>
        <v>0</v>
      </c>
      <c r="R147" s="232"/>
      <c r="S147" s="232">
        <f t="shared" si="187"/>
        <v>0</v>
      </c>
      <c r="T147" s="232">
        <f t="shared" si="187"/>
        <v>0</v>
      </c>
      <c r="U147" s="199">
        <f t="shared" si="180"/>
        <v>0</v>
      </c>
      <c r="V147" s="232">
        <f t="shared" si="187"/>
        <v>0</v>
      </c>
      <c r="W147" s="232">
        <f t="shared" si="187"/>
        <v>0</v>
      </c>
      <c r="X147" s="232">
        <f t="shared" si="187"/>
        <v>0</v>
      </c>
      <c r="Y147" s="232">
        <f t="shared" si="187"/>
        <v>0</v>
      </c>
      <c r="Z147" s="232">
        <f t="shared" si="187"/>
        <v>0</v>
      </c>
      <c r="AA147" s="232">
        <f t="shared" si="187"/>
        <v>0</v>
      </c>
      <c r="AB147" s="232">
        <f t="shared" si="187"/>
        <v>0</v>
      </c>
      <c r="AC147" s="232">
        <f t="shared" si="187"/>
        <v>0</v>
      </c>
      <c r="AD147" s="232">
        <f t="shared" si="187"/>
        <v>0</v>
      </c>
      <c r="AE147" s="199">
        <f t="shared" si="181"/>
        <v>0</v>
      </c>
      <c r="AF147" s="199">
        <f t="shared" si="182"/>
        <v>0</v>
      </c>
      <c r="AG147" s="232">
        <f t="shared" si="187"/>
        <v>0</v>
      </c>
      <c r="AH147" s="199">
        <f t="shared" si="184"/>
        <v>0</v>
      </c>
      <c r="AI147" s="232">
        <f t="shared" si="187"/>
        <v>0</v>
      </c>
      <c r="AJ147" s="232">
        <f t="shared" si="187"/>
        <v>0</v>
      </c>
      <c r="AL147" s="292">
        <f t="shared" si="177"/>
        <v>0</v>
      </c>
    </row>
    <row r="148" spans="5:38" s="74" customFormat="1" hidden="1" x14ac:dyDescent="0.25">
      <c r="E148" s="70" t="s">
        <v>253</v>
      </c>
      <c r="F148" s="71"/>
      <c r="G148" s="71"/>
      <c r="H148" s="71"/>
      <c r="I148" s="72"/>
      <c r="J148" s="236" t="s">
        <v>307</v>
      </c>
      <c r="K148" s="234" t="s">
        <v>308</v>
      </c>
      <c r="L148" s="235"/>
      <c r="M148" s="235"/>
      <c r="N148" s="235"/>
      <c r="O148" s="235"/>
      <c r="P148" s="235">
        <f>Q148-O148</f>
        <v>0</v>
      </c>
      <c r="Q148" s="235"/>
      <c r="R148" s="235"/>
      <c r="S148" s="235"/>
      <c r="T148" s="235"/>
      <c r="U148" s="199">
        <f t="shared" si="180"/>
        <v>0</v>
      </c>
      <c r="V148" s="235"/>
      <c r="W148" s="235"/>
      <c r="X148" s="235"/>
      <c r="Y148" s="235"/>
      <c r="Z148" s="235"/>
      <c r="AA148" s="235"/>
      <c r="AB148" s="235"/>
      <c r="AC148" s="235"/>
      <c r="AD148" s="235"/>
      <c r="AE148" s="199">
        <f t="shared" si="181"/>
        <v>0</v>
      </c>
      <c r="AF148" s="199">
        <f t="shared" si="182"/>
        <v>0</v>
      </c>
      <c r="AG148" s="235"/>
      <c r="AH148" s="199">
        <f t="shared" si="184"/>
        <v>0</v>
      </c>
      <c r="AI148" s="235"/>
      <c r="AJ148" s="235"/>
      <c r="AL148" s="292">
        <f t="shared" si="177"/>
        <v>0</v>
      </c>
    </row>
    <row r="149" spans="5:38" s="40" customFormat="1" hidden="1" x14ac:dyDescent="0.25">
      <c r="E149" s="62" t="s">
        <v>253</v>
      </c>
      <c r="F149" s="64"/>
      <c r="G149" s="64"/>
      <c r="H149" s="64"/>
      <c r="I149" s="65"/>
      <c r="J149" s="225" t="s">
        <v>309</v>
      </c>
      <c r="K149" s="226" t="s">
        <v>310</v>
      </c>
      <c r="L149" s="222">
        <f t="shared" ref="L149:AD149" si="188">SUM(L150+L154+L156)</f>
        <v>0</v>
      </c>
      <c r="M149" s="222">
        <f t="shared" si="188"/>
        <v>0</v>
      </c>
      <c r="N149" s="222">
        <f t="shared" si="188"/>
        <v>0</v>
      </c>
      <c r="O149" s="222">
        <f t="shared" si="188"/>
        <v>0</v>
      </c>
      <c r="P149" s="222">
        <f t="shared" si="188"/>
        <v>0</v>
      </c>
      <c r="Q149" s="222">
        <f t="shared" si="188"/>
        <v>0</v>
      </c>
      <c r="R149" s="222"/>
      <c r="S149" s="222">
        <f t="shared" si="188"/>
        <v>0</v>
      </c>
      <c r="T149" s="222">
        <f t="shared" si="188"/>
        <v>0</v>
      </c>
      <c r="U149" s="199">
        <f t="shared" si="180"/>
        <v>0</v>
      </c>
      <c r="V149" s="222">
        <f t="shared" si="188"/>
        <v>0</v>
      </c>
      <c r="W149" s="222">
        <f t="shared" si="188"/>
        <v>0</v>
      </c>
      <c r="X149" s="222">
        <f t="shared" si="188"/>
        <v>0</v>
      </c>
      <c r="Y149" s="222">
        <f t="shared" si="188"/>
        <v>0</v>
      </c>
      <c r="Z149" s="222">
        <f t="shared" si="188"/>
        <v>0</v>
      </c>
      <c r="AA149" s="222">
        <f t="shared" si="188"/>
        <v>0</v>
      </c>
      <c r="AB149" s="222">
        <f t="shared" si="188"/>
        <v>0</v>
      </c>
      <c r="AC149" s="222">
        <f t="shared" si="188"/>
        <v>0</v>
      </c>
      <c r="AD149" s="222">
        <f t="shared" si="188"/>
        <v>0</v>
      </c>
      <c r="AE149" s="199">
        <f t="shared" si="181"/>
        <v>0</v>
      </c>
      <c r="AF149" s="199">
        <f t="shared" si="182"/>
        <v>0</v>
      </c>
      <c r="AG149" s="222">
        <f t="shared" ref="AG149" si="189">SUM(AG150+AG154+AG156)</f>
        <v>0</v>
      </c>
      <c r="AH149" s="199">
        <f t="shared" si="184"/>
        <v>0</v>
      </c>
      <c r="AI149" s="222">
        <f t="shared" ref="AI149:AJ149" si="190">SUM(AI150+AI154+AI156)</f>
        <v>0</v>
      </c>
      <c r="AJ149" s="222">
        <f t="shared" si="190"/>
        <v>0</v>
      </c>
      <c r="AL149" s="292">
        <f t="shared" si="177"/>
        <v>0</v>
      </c>
    </row>
    <row r="150" spans="5:38" s="40" customFormat="1" hidden="1" x14ac:dyDescent="0.25">
      <c r="E150" s="62" t="s">
        <v>253</v>
      </c>
      <c r="F150" s="64"/>
      <c r="G150" s="64"/>
      <c r="H150" s="64"/>
      <c r="I150" s="65"/>
      <c r="J150" s="227" t="s">
        <v>311</v>
      </c>
      <c r="K150" s="228" t="s">
        <v>312</v>
      </c>
      <c r="L150" s="229">
        <f t="shared" ref="L150" si="191">SUM(L151:L153)</f>
        <v>0</v>
      </c>
      <c r="M150" s="229">
        <f t="shared" ref="M150:AD150" si="192">SUM(M151:M153)</f>
        <v>0</v>
      </c>
      <c r="N150" s="229">
        <f t="shared" si="192"/>
        <v>0</v>
      </c>
      <c r="O150" s="229">
        <f t="shared" si="192"/>
        <v>0</v>
      </c>
      <c r="P150" s="229">
        <f t="shared" si="192"/>
        <v>0</v>
      </c>
      <c r="Q150" s="229">
        <f t="shared" si="192"/>
        <v>0</v>
      </c>
      <c r="R150" s="229"/>
      <c r="S150" s="229">
        <f t="shared" si="192"/>
        <v>0</v>
      </c>
      <c r="T150" s="229">
        <f t="shared" si="192"/>
        <v>0</v>
      </c>
      <c r="U150" s="199">
        <f t="shared" si="180"/>
        <v>0</v>
      </c>
      <c r="V150" s="229">
        <f t="shared" si="192"/>
        <v>0</v>
      </c>
      <c r="W150" s="229">
        <f t="shared" si="192"/>
        <v>0</v>
      </c>
      <c r="X150" s="229">
        <f t="shared" si="192"/>
        <v>0</v>
      </c>
      <c r="Y150" s="229">
        <f t="shared" si="192"/>
        <v>0</v>
      </c>
      <c r="Z150" s="229">
        <f t="shared" si="192"/>
        <v>0</v>
      </c>
      <c r="AA150" s="229">
        <f t="shared" si="192"/>
        <v>0</v>
      </c>
      <c r="AB150" s="229">
        <f t="shared" si="192"/>
        <v>0</v>
      </c>
      <c r="AC150" s="229">
        <f t="shared" si="192"/>
        <v>0</v>
      </c>
      <c r="AD150" s="229">
        <f t="shared" si="192"/>
        <v>0</v>
      </c>
      <c r="AE150" s="199">
        <f t="shared" si="181"/>
        <v>0</v>
      </c>
      <c r="AF150" s="199">
        <f t="shared" si="182"/>
        <v>0</v>
      </c>
      <c r="AG150" s="229">
        <f t="shared" ref="AG150" si="193">SUM(AG151:AG153)</f>
        <v>0</v>
      </c>
      <c r="AH150" s="199">
        <f t="shared" si="184"/>
        <v>0</v>
      </c>
      <c r="AI150" s="229">
        <f t="shared" ref="AI150:AJ150" si="194">SUM(AI151:AI153)</f>
        <v>0</v>
      </c>
      <c r="AJ150" s="229">
        <f t="shared" si="194"/>
        <v>0</v>
      </c>
      <c r="AL150" s="292">
        <f t="shared" si="177"/>
        <v>0</v>
      </c>
    </row>
    <row r="151" spans="5:38" s="74" customFormat="1" hidden="1" x14ac:dyDescent="0.25">
      <c r="E151" s="70" t="s">
        <v>253</v>
      </c>
      <c r="F151" s="71"/>
      <c r="G151" s="71"/>
      <c r="H151" s="71"/>
      <c r="I151" s="72"/>
      <c r="J151" s="236" t="s">
        <v>313</v>
      </c>
      <c r="K151" s="234" t="s">
        <v>314</v>
      </c>
      <c r="L151" s="235"/>
      <c r="M151" s="235"/>
      <c r="N151" s="235"/>
      <c r="O151" s="235"/>
      <c r="P151" s="235">
        <f>Q151-O151</f>
        <v>0</v>
      </c>
      <c r="Q151" s="235"/>
      <c r="R151" s="235"/>
      <c r="S151" s="235"/>
      <c r="T151" s="235"/>
      <c r="U151" s="199">
        <f t="shared" si="180"/>
        <v>0</v>
      </c>
      <c r="V151" s="235"/>
      <c r="W151" s="235"/>
      <c r="X151" s="235"/>
      <c r="Y151" s="235"/>
      <c r="Z151" s="235"/>
      <c r="AA151" s="235"/>
      <c r="AB151" s="235"/>
      <c r="AC151" s="235"/>
      <c r="AD151" s="235"/>
      <c r="AE151" s="199">
        <f t="shared" si="181"/>
        <v>0</v>
      </c>
      <c r="AF151" s="199">
        <f t="shared" si="182"/>
        <v>0</v>
      </c>
      <c r="AG151" s="235"/>
      <c r="AH151" s="199">
        <f t="shared" si="184"/>
        <v>0</v>
      </c>
      <c r="AI151" s="235"/>
      <c r="AJ151" s="235"/>
      <c r="AL151" s="292">
        <f t="shared" si="177"/>
        <v>0</v>
      </c>
    </row>
    <row r="152" spans="5:38" s="74" customFormat="1" hidden="1" x14ac:dyDescent="0.25">
      <c r="E152" s="70" t="s">
        <v>253</v>
      </c>
      <c r="F152" s="71"/>
      <c r="G152" s="71"/>
      <c r="H152" s="71"/>
      <c r="I152" s="72"/>
      <c r="J152" s="236" t="s">
        <v>315</v>
      </c>
      <c r="K152" s="234" t="s">
        <v>316</v>
      </c>
      <c r="L152" s="235"/>
      <c r="M152" s="235"/>
      <c r="N152" s="235"/>
      <c r="O152" s="235"/>
      <c r="P152" s="235">
        <f>Q152-O152</f>
        <v>0</v>
      </c>
      <c r="Q152" s="235"/>
      <c r="R152" s="235"/>
      <c r="S152" s="235"/>
      <c r="T152" s="235"/>
      <c r="U152" s="199">
        <f t="shared" si="180"/>
        <v>0</v>
      </c>
      <c r="V152" s="235"/>
      <c r="W152" s="235"/>
      <c r="X152" s="235"/>
      <c r="Y152" s="235"/>
      <c r="Z152" s="235"/>
      <c r="AA152" s="235"/>
      <c r="AB152" s="235"/>
      <c r="AC152" s="235"/>
      <c r="AD152" s="235"/>
      <c r="AE152" s="199">
        <f t="shared" si="181"/>
        <v>0</v>
      </c>
      <c r="AF152" s="199">
        <f t="shared" si="182"/>
        <v>0</v>
      </c>
      <c r="AG152" s="235"/>
      <c r="AH152" s="199">
        <f t="shared" si="184"/>
        <v>0</v>
      </c>
      <c r="AI152" s="235"/>
      <c r="AJ152" s="235"/>
      <c r="AL152" s="292">
        <f t="shared" si="177"/>
        <v>0</v>
      </c>
    </row>
    <row r="153" spans="5:38" s="74" customFormat="1" hidden="1" x14ac:dyDescent="0.25">
      <c r="E153" s="70" t="s">
        <v>253</v>
      </c>
      <c r="F153" s="71"/>
      <c r="G153" s="71"/>
      <c r="H153" s="71"/>
      <c r="I153" s="72"/>
      <c r="J153" s="236" t="s">
        <v>317</v>
      </c>
      <c r="K153" s="234" t="s">
        <v>318</v>
      </c>
      <c r="L153" s="235"/>
      <c r="M153" s="235"/>
      <c r="N153" s="235"/>
      <c r="O153" s="235"/>
      <c r="P153" s="235">
        <f>Q153-O153</f>
        <v>0</v>
      </c>
      <c r="Q153" s="235"/>
      <c r="R153" s="235"/>
      <c r="S153" s="235"/>
      <c r="T153" s="235"/>
      <c r="U153" s="199">
        <f t="shared" si="180"/>
        <v>0</v>
      </c>
      <c r="V153" s="235"/>
      <c r="W153" s="235"/>
      <c r="X153" s="235"/>
      <c r="Y153" s="235"/>
      <c r="Z153" s="235"/>
      <c r="AA153" s="235"/>
      <c r="AB153" s="235"/>
      <c r="AC153" s="235"/>
      <c r="AD153" s="235"/>
      <c r="AE153" s="199">
        <f t="shared" si="181"/>
        <v>0</v>
      </c>
      <c r="AF153" s="199">
        <f t="shared" si="182"/>
        <v>0</v>
      </c>
      <c r="AG153" s="235"/>
      <c r="AH153" s="199">
        <f t="shared" si="184"/>
        <v>0</v>
      </c>
      <c r="AI153" s="235"/>
      <c r="AJ153" s="235"/>
      <c r="AL153" s="292">
        <f t="shared" si="177"/>
        <v>0</v>
      </c>
    </row>
    <row r="154" spans="5:38" s="81" customFormat="1" ht="15.75" hidden="1" x14ac:dyDescent="0.25">
      <c r="E154" s="70" t="s">
        <v>253</v>
      </c>
      <c r="F154" s="64"/>
      <c r="G154" s="64"/>
      <c r="H154" s="64"/>
      <c r="I154" s="65"/>
      <c r="J154" s="227" t="s">
        <v>319</v>
      </c>
      <c r="K154" s="247" t="s">
        <v>320</v>
      </c>
      <c r="L154" s="229">
        <f t="shared" ref="L154:AI156" si="195">SUM(L155)</f>
        <v>0</v>
      </c>
      <c r="M154" s="229">
        <f t="shared" si="195"/>
        <v>0</v>
      </c>
      <c r="N154" s="229">
        <f t="shared" si="195"/>
        <v>0</v>
      </c>
      <c r="O154" s="229">
        <f t="shared" si="195"/>
        <v>0</v>
      </c>
      <c r="P154" s="229">
        <f t="shared" si="195"/>
        <v>0</v>
      </c>
      <c r="Q154" s="229">
        <f t="shared" si="195"/>
        <v>0</v>
      </c>
      <c r="R154" s="229"/>
      <c r="S154" s="229">
        <f t="shared" si="195"/>
        <v>0</v>
      </c>
      <c r="T154" s="229">
        <f t="shared" si="195"/>
        <v>0</v>
      </c>
      <c r="U154" s="199">
        <f t="shared" si="180"/>
        <v>0</v>
      </c>
      <c r="V154" s="229">
        <f t="shared" si="195"/>
        <v>0</v>
      </c>
      <c r="W154" s="229">
        <f t="shared" si="195"/>
        <v>0</v>
      </c>
      <c r="X154" s="229">
        <f t="shared" si="195"/>
        <v>0</v>
      </c>
      <c r="Y154" s="229">
        <f t="shared" si="195"/>
        <v>0</v>
      </c>
      <c r="Z154" s="229">
        <f t="shared" si="195"/>
        <v>0</v>
      </c>
      <c r="AA154" s="229">
        <f t="shared" si="195"/>
        <v>0</v>
      </c>
      <c r="AB154" s="229">
        <f t="shared" si="195"/>
        <v>0</v>
      </c>
      <c r="AC154" s="229">
        <f t="shared" si="195"/>
        <v>0</v>
      </c>
      <c r="AD154" s="229">
        <f t="shared" si="195"/>
        <v>0</v>
      </c>
      <c r="AE154" s="199">
        <f t="shared" si="181"/>
        <v>0</v>
      </c>
      <c r="AF154" s="199">
        <f t="shared" si="182"/>
        <v>0</v>
      </c>
      <c r="AG154" s="229">
        <f t="shared" si="195"/>
        <v>0</v>
      </c>
      <c r="AH154" s="199">
        <f t="shared" si="184"/>
        <v>0</v>
      </c>
      <c r="AI154" s="229">
        <f t="shared" si="195"/>
        <v>0</v>
      </c>
      <c r="AJ154" s="229">
        <f t="shared" ref="AI154:AJ156" si="196">SUM(AJ155)</f>
        <v>0</v>
      </c>
      <c r="AL154" s="292">
        <f t="shared" si="177"/>
        <v>0</v>
      </c>
    </row>
    <row r="155" spans="5:38" s="82" customFormat="1" ht="15.75" hidden="1" x14ac:dyDescent="0.25">
      <c r="E155" s="70" t="s">
        <v>253</v>
      </c>
      <c r="F155" s="64"/>
      <c r="G155" s="64"/>
      <c r="H155" s="64"/>
      <c r="I155" s="65"/>
      <c r="J155" s="236" t="s">
        <v>321</v>
      </c>
      <c r="K155" s="248" t="s">
        <v>83</v>
      </c>
      <c r="L155" s="235"/>
      <c r="M155" s="235"/>
      <c r="N155" s="235"/>
      <c r="O155" s="235"/>
      <c r="P155" s="235">
        <v>0</v>
      </c>
      <c r="Q155" s="235"/>
      <c r="R155" s="235"/>
      <c r="S155" s="235"/>
      <c r="T155" s="235"/>
      <c r="U155" s="199">
        <f t="shared" si="180"/>
        <v>0</v>
      </c>
      <c r="V155" s="235"/>
      <c r="W155" s="235"/>
      <c r="X155" s="235"/>
      <c r="Y155" s="235"/>
      <c r="Z155" s="235"/>
      <c r="AA155" s="235"/>
      <c r="AB155" s="235"/>
      <c r="AC155" s="235"/>
      <c r="AD155" s="235"/>
      <c r="AE155" s="199">
        <f t="shared" si="181"/>
        <v>0</v>
      </c>
      <c r="AF155" s="199">
        <f t="shared" si="182"/>
        <v>0</v>
      </c>
      <c r="AG155" s="235"/>
      <c r="AH155" s="199">
        <f t="shared" si="184"/>
        <v>0</v>
      </c>
      <c r="AI155" s="235"/>
      <c r="AJ155" s="235"/>
      <c r="AL155" s="292">
        <f t="shared" si="177"/>
        <v>0</v>
      </c>
    </row>
    <row r="156" spans="5:38" s="81" customFormat="1" ht="15.75" hidden="1" x14ac:dyDescent="0.25">
      <c r="E156" s="70" t="s">
        <v>253</v>
      </c>
      <c r="F156" s="64"/>
      <c r="G156" s="64"/>
      <c r="H156" s="64"/>
      <c r="I156" s="65"/>
      <c r="J156" s="227" t="s">
        <v>322</v>
      </c>
      <c r="K156" s="247" t="s">
        <v>323</v>
      </c>
      <c r="L156" s="229">
        <f t="shared" si="195"/>
        <v>0</v>
      </c>
      <c r="M156" s="229">
        <f t="shared" si="195"/>
        <v>0</v>
      </c>
      <c r="N156" s="229">
        <f t="shared" si="195"/>
        <v>0</v>
      </c>
      <c r="O156" s="229">
        <f t="shared" si="195"/>
        <v>0</v>
      </c>
      <c r="P156" s="229">
        <f t="shared" si="195"/>
        <v>0</v>
      </c>
      <c r="Q156" s="229">
        <f t="shared" si="195"/>
        <v>0</v>
      </c>
      <c r="R156" s="229"/>
      <c r="S156" s="229">
        <f t="shared" si="195"/>
        <v>0</v>
      </c>
      <c r="T156" s="229">
        <f t="shared" si="195"/>
        <v>0</v>
      </c>
      <c r="U156" s="199">
        <f t="shared" si="180"/>
        <v>0</v>
      </c>
      <c r="V156" s="229">
        <f t="shared" si="195"/>
        <v>0</v>
      </c>
      <c r="W156" s="229">
        <f t="shared" si="195"/>
        <v>0</v>
      </c>
      <c r="X156" s="229">
        <f t="shared" si="195"/>
        <v>0</v>
      </c>
      <c r="Y156" s="229">
        <f t="shared" si="195"/>
        <v>0</v>
      </c>
      <c r="Z156" s="229">
        <f t="shared" si="195"/>
        <v>0</v>
      </c>
      <c r="AA156" s="229">
        <f t="shared" si="195"/>
        <v>0</v>
      </c>
      <c r="AB156" s="229">
        <f t="shared" si="195"/>
        <v>0</v>
      </c>
      <c r="AC156" s="229">
        <f t="shared" si="195"/>
        <v>0</v>
      </c>
      <c r="AD156" s="229">
        <f t="shared" si="195"/>
        <v>0</v>
      </c>
      <c r="AE156" s="199">
        <f t="shared" si="181"/>
        <v>0</v>
      </c>
      <c r="AF156" s="199">
        <f t="shared" si="182"/>
        <v>0</v>
      </c>
      <c r="AG156" s="229">
        <f t="shared" si="195"/>
        <v>0</v>
      </c>
      <c r="AH156" s="199">
        <f t="shared" si="184"/>
        <v>0</v>
      </c>
      <c r="AI156" s="229">
        <f t="shared" si="196"/>
        <v>0</v>
      </c>
      <c r="AJ156" s="229">
        <f t="shared" si="196"/>
        <v>0</v>
      </c>
      <c r="AL156" s="292">
        <f t="shared" si="177"/>
        <v>0</v>
      </c>
    </row>
    <row r="157" spans="5:38" s="82" customFormat="1" ht="15.75" hidden="1" x14ac:dyDescent="0.25">
      <c r="E157" s="70" t="s">
        <v>253</v>
      </c>
      <c r="F157" s="64"/>
      <c r="G157" s="64"/>
      <c r="H157" s="64"/>
      <c r="I157" s="65"/>
      <c r="J157" s="236" t="s">
        <v>324</v>
      </c>
      <c r="K157" s="248" t="s">
        <v>325</v>
      </c>
      <c r="L157" s="235"/>
      <c r="M157" s="235"/>
      <c r="N157" s="235"/>
      <c r="O157" s="235"/>
      <c r="P157" s="235">
        <v>0</v>
      </c>
      <c r="Q157" s="235"/>
      <c r="R157" s="235"/>
      <c r="S157" s="235"/>
      <c r="T157" s="235"/>
      <c r="U157" s="199">
        <f t="shared" si="180"/>
        <v>0</v>
      </c>
      <c r="V157" s="235"/>
      <c r="W157" s="235"/>
      <c r="X157" s="235"/>
      <c r="Y157" s="235"/>
      <c r="Z157" s="235"/>
      <c r="AA157" s="235"/>
      <c r="AB157" s="235"/>
      <c r="AC157" s="235"/>
      <c r="AD157" s="235"/>
      <c r="AE157" s="199">
        <f t="shared" si="181"/>
        <v>0</v>
      </c>
      <c r="AF157" s="199">
        <f t="shared" si="182"/>
        <v>0</v>
      </c>
      <c r="AG157" s="235"/>
      <c r="AH157" s="199">
        <f t="shared" si="184"/>
        <v>0</v>
      </c>
      <c r="AI157" s="235"/>
      <c r="AJ157" s="235"/>
      <c r="AL157" s="292">
        <f t="shared" si="177"/>
        <v>0</v>
      </c>
    </row>
    <row r="158" spans="5:38" s="83" customFormat="1" ht="15.75" x14ac:dyDescent="0.25">
      <c r="E158" s="47"/>
      <c r="F158" s="47"/>
      <c r="G158" s="47"/>
      <c r="H158" s="47"/>
      <c r="I158" s="47"/>
      <c r="J158" s="249" t="s">
        <v>326</v>
      </c>
      <c r="K158" s="250"/>
      <c r="L158" s="251"/>
      <c r="M158" s="252"/>
      <c r="N158" s="252"/>
      <c r="O158" s="252"/>
      <c r="P158" s="252"/>
      <c r="Q158" s="252"/>
      <c r="R158" s="253"/>
      <c r="S158" s="251"/>
      <c r="T158" s="251"/>
      <c r="U158" s="199"/>
      <c r="V158" s="251"/>
      <c r="W158" s="251"/>
      <c r="X158" s="251"/>
      <c r="Y158" s="251"/>
      <c r="Z158" s="251"/>
      <c r="AA158" s="251"/>
      <c r="AB158" s="251"/>
      <c r="AC158" s="251"/>
      <c r="AD158" s="251"/>
      <c r="AE158" s="199"/>
      <c r="AF158" s="199"/>
      <c r="AG158" s="251"/>
      <c r="AH158" s="199"/>
      <c r="AI158" s="251"/>
      <c r="AJ158" s="251"/>
      <c r="AL158" s="292">
        <f t="shared" si="177"/>
        <v>0</v>
      </c>
    </row>
    <row r="159" spans="5:38" x14ac:dyDescent="0.25">
      <c r="E159" s="62"/>
      <c r="F159" s="64"/>
      <c r="G159" s="64"/>
      <c r="H159" s="64"/>
      <c r="I159" s="65"/>
      <c r="J159" s="254" t="s">
        <v>112</v>
      </c>
      <c r="K159" s="255" t="s">
        <v>327</v>
      </c>
      <c r="L159" s="256">
        <f t="shared" ref="L159" si="197">L17</f>
        <v>0</v>
      </c>
      <c r="M159" s="256">
        <f>M17</f>
        <v>0</v>
      </c>
      <c r="N159" s="256">
        <f>N17</f>
        <v>0</v>
      </c>
      <c r="O159" s="256">
        <f>O17</f>
        <v>0</v>
      </c>
      <c r="P159" s="256">
        <f>Q159-O159</f>
        <v>0</v>
      </c>
      <c r="Q159" s="256">
        <f>Q17</f>
        <v>0</v>
      </c>
      <c r="R159" s="256"/>
      <c r="S159" s="256">
        <f t="shared" ref="S159:AJ159" si="198">S17</f>
        <v>954022</v>
      </c>
      <c r="T159" s="256">
        <f t="shared" si="198"/>
        <v>29700</v>
      </c>
      <c r="U159" s="199">
        <f t="shared" si="180"/>
        <v>983722</v>
      </c>
      <c r="V159" s="256">
        <f t="shared" si="198"/>
        <v>465420</v>
      </c>
      <c r="W159" s="256">
        <f t="shared" si="198"/>
        <v>14000</v>
      </c>
      <c r="X159" s="256">
        <f t="shared" si="198"/>
        <v>331150</v>
      </c>
      <c r="Y159" s="256">
        <f t="shared" si="198"/>
        <v>30000</v>
      </c>
      <c r="Z159" s="256">
        <f t="shared" si="198"/>
        <v>125550</v>
      </c>
      <c r="AA159" s="256">
        <f t="shared" si="198"/>
        <v>74000</v>
      </c>
      <c r="AB159" s="256">
        <f t="shared" si="198"/>
        <v>0</v>
      </c>
      <c r="AC159" s="256">
        <f t="shared" si="198"/>
        <v>0</v>
      </c>
      <c r="AD159" s="256">
        <f t="shared" si="198"/>
        <v>0</v>
      </c>
      <c r="AE159" s="199">
        <f t="shared" si="181"/>
        <v>1040120</v>
      </c>
      <c r="AF159" s="199">
        <f t="shared" si="182"/>
        <v>2023842</v>
      </c>
      <c r="AG159" s="256">
        <f t="shared" ref="AG159" si="199">AG17</f>
        <v>3355800</v>
      </c>
      <c r="AH159" s="199">
        <f t="shared" si="184"/>
        <v>5379642</v>
      </c>
      <c r="AI159" s="256">
        <f t="shared" si="198"/>
        <v>2112358</v>
      </c>
      <c r="AJ159" s="256">
        <f t="shared" si="198"/>
        <v>2118474</v>
      </c>
      <c r="AL159" s="292">
        <f t="shared" si="177"/>
        <v>1994142</v>
      </c>
    </row>
    <row r="160" spans="5:38" x14ac:dyDescent="0.25">
      <c r="E160" s="62"/>
      <c r="F160" s="64"/>
      <c r="G160" s="64"/>
      <c r="H160" s="64"/>
      <c r="I160" s="65"/>
      <c r="J160" s="254" t="s">
        <v>113</v>
      </c>
      <c r="K160" s="255" t="s">
        <v>296</v>
      </c>
      <c r="L160" s="256">
        <f t="shared" ref="L160" si="200">L140</f>
        <v>0</v>
      </c>
      <c r="M160" s="256">
        <f>M140</f>
        <v>0</v>
      </c>
      <c r="N160" s="256">
        <f>N140</f>
        <v>0</v>
      </c>
      <c r="O160" s="256">
        <f>O140</f>
        <v>0</v>
      </c>
      <c r="P160" s="256">
        <f>Q160-O160</f>
        <v>0</v>
      </c>
      <c r="Q160" s="256">
        <f>Q140</f>
        <v>0</v>
      </c>
      <c r="R160" s="256"/>
      <c r="S160" s="256">
        <f t="shared" ref="S160:AJ160" si="201">S140</f>
        <v>0</v>
      </c>
      <c r="T160" s="256">
        <f t="shared" si="201"/>
        <v>0</v>
      </c>
      <c r="U160" s="199">
        <f t="shared" si="180"/>
        <v>0</v>
      </c>
      <c r="V160" s="256">
        <f t="shared" si="201"/>
        <v>0</v>
      </c>
      <c r="W160" s="256">
        <f t="shared" si="201"/>
        <v>0</v>
      </c>
      <c r="X160" s="256">
        <f t="shared" si="201"/>
        <v>0</v>
      </c>
      <c r="Y160" s="256">
        <f t="shared" si="201"/>
        <v>0</v>
      </c>
      <c r="Z160" s="256">
        <f t="shared" si="201"/>
        <v>0</v>
      </c>
      <c r="AA160" s="256">
        <f t="shared" si="201"/>
        <v>0</v>
      </c>
      <c r="AB160" s="256">
        <f t="shared" si="201"/>
        <v>0</v>
      </c>
      <c r="AC160" s="256">
        <f t="shared" si="201"/>
        <v>0</v>
      </c>
      <c r="AD160" s="256">
        <f t="shared" si="201"/>
        <v>0</v>
      </c>
      <c r="AE160" s="199">
        <f t="shared" si="181"/>
        <v>0</v>
      </c>
      <c r="AF160" s="199">
        <f t="shared" si="182"/>
        <v>0</v>
      </c>
      <c r="AG160" s="256">
        <f t="shared" ref="AG160" si="202">AG140</f>
        <v>0</v>
      </c>
      <c r="AH160" s="199">
        <f t="shared" si="184"/>
        <v>0</v>
      </c>
      <c r="AI160" s="256">
        <f t="shared" si="201"/>
        <v>0</v>
      </c>
      <c r="AJ160" s="256">
        <f t="shared" si="201"/>
        <v>0</v>
      </c>
      <c r="AL160" s="292">
        <f t="shared" si="177"/>
        <v>0</v>
      </c>
    </row>
    <row r="161" spans="5:38" x14ac:dyDescent="0.25">
      <c r="E161" s="62"/>
      <c r="F161" s="64"/>
      <c r="G161" s="64"/>
      <c r="H161" s="64"/>
      <c r="I161" s="65"/>
      <c r="J161" s="257"/>
      <c r="K161" s="258" t="s">
        <v>328</v>
      </c>
      <c r="L161" s="259">
        <f t="shared" ref="L161:AD161" si="203">L159+L160</f>
        <v>0</v>
      </c>
      <c r="M161" s="259">
        <f t="shared" si="203"/>
        <v>0</v>
      </c>
      <c r="N161" s="259">
        <f t="shared" si="203"/>
        <v>0</v>
      </c>
      <c r="O161" s="259">
        <f t="shared" si="203"/>
        <v>0</v>
      </c>
      <c r="P161" s="259">
        <f t="shared" si="203"/>
        <v>0</v>
      </c>
      <c r="Q161" s="259">
        <f t="shared" si="203"/>
        <v>0</v>
      </c>
      <c r="R161" s="259"/>
      <c r="S161" s="259">
        <f t="shared" si="203"/>
        <v>954022</v>
      </c>
      <c r="T161" s="259">
        <f t="shared" si="203"/>
        <v>29700</v>
      </c>
      <c r="U161" s="199">
        <f t="shared" si="180"/>
        <v>983722</v>
      </c>
      <c r="V161" s="259">
        <f t="shared" si="203"/>
        <v>465420</v>
      </c>
      <c r="W161" s="259">
        <f t="shared" si="203"/>
        <v>14000</v>
      </c>
      <c r="X161" s="259">
        <f t="shared" si="203"/>
        <v>331150</v>
      </c>
      <c r="Y161" s="259">
        <f t="shared" si="203"/>
        <v>30000</v>
      </c>
      <c r="Z161" s="259">
        <f t="shared" si="203"/>
        <v>125550</v>
      </c>
      <c r="AA161" s="259">
        <f t="shared" si="203"/>
        <v>74000</v>
      </c>
      <c r="AB161" s="259">
        <f t="shared" si="203"/>
        <v>0</v>
      </c>
      <c r="AC161" s="259">
        <f t="shared" si="203"/>
        <v>0</v>
      </c>
      <c r="AD161" s="259">
        <f t="shared" si="203"/>
        <v>0</v>
      </c>
      <c r="AE161" s="199">
        <f t="shared" si="181"/>
        <v>1040120</v>
      </c>
      <c r="AF161" s="199">
        <f t="shared" si="182"/>
        <v>2023842</v>
      </c>
      <c r="AG161" s="259">
        <f t="shared" ref="AG161" si="204">AG159+AG160</f>
        <v>3355800</v>
      </c>
      <c r="AH161" s="199">
        <f t="shared" si="184"/>
        <v>5379642</v>
      </c>
      <c r="AI161" s="259">
        <f t="shared" ref="AI161:AJ161" si="205">AI159+AI160</f>
        <v>2112358</v>
      </c>
      <c r="AJ161" s="259">
        <f t="shared" si="205"/>
        <v>2118474</v>
      </c>
      <c r="AL161" s="292">
        <f t="shared" si="177"/>
        <v>1994142</v>
      </c>
    </row>
    <row r="162" spans="5:38" hidden="1" x14ac:dyDescent="0.25">
      <c r="E162" s="62"/>
      <c r="F162" s="64"/>
      <c r="G162" s="64"/>
      <c r="H162" s="64"/>
      <c r="I162" s="65"/>
      <c r="J162" s="260" t="s">
        <v>329</v>
      </c>
      <c r="K162" s="261" t="s">
        <v>330</v>
      </c>
      <c r="L162" s="256"/>
      <c r="M162" s="256">
        <v>0</v>
      </c>
      <c r="N162" s="256">
        <v>0</v>
      </c>
      <c r="O162" s="256">
        <v>0</v>
      </c>
      <c r="P162" s="256">
        <f>Q162-O162</f>
        <v>0</v>
      </c>
      <c r="Q162" s="256">
        <v>0</v>
      </c>
      <c r="R162" s="256"/>
      <c r="S162" s="256"/>
      <c r="T162" s="256"/>
      <c r="U162" s="199">
        <f t="shared" si="180"/>
        <v>0</v>
      </c>
      <c r="V162" s="256"/>
      <c r="W162" s="256"/>
      <c r="X162" s="256"/>
      <c r="Y162" s="256"/>
      <c r="Z162" s="256"/>
      <c r="AA162" s="256"/>
      <c r="AB162" s="256"/>
      <c r="AC162" s="256"/>
      <c r="AD162" s="256"/>
      <c r="AE162" s="199">
        <f t="shared" si="181"/>
        <v>0</v>
      </c>
      <c r="AF162" s="199">
        <f t="shared" si="182"/>
        <v>0</v>
      </c>
      <c r="AG162" s="256"/>
      <c r="AH162" s="199">
        <f t="shared" si="184"/>
        <v>0</v>
      </c>
      <c r="AI162" s="256"/>
      <c r="AJ162" s="256"/>
      <c r="AL162" s="292">
        <f t="shared" si="177"/>
        <v>0</v>
      </c>
    </row>
    <row r="163" spans="5:38" s="40" customFormat="1" hidden="1" x14ac:dyDescent="0.25">
      <c r="E163" s="62"/>
      <c r="F163" s="64"/>
      <c r="G163" s="64"/>
      <c r="H163" s="64"/>
      <c r="I163" s="65"/>
      <c r="J163" s="262"/>
      <c r="K163" s="263" t="s">
        <v>331</v>
      </c>
      <c r="L163" s="222">
        <f t="shared" ref="L163:AD163" si="206">SUM(L161:L162)</f>
        <v>0</v>
      </c>
      <c r="M163" s="222">
        <f t="shared" si="206"/>
        <v>0</v>
      </c>
      <c r="N163" s="222">
        <f t="shared" si="206"/>
        <v>0</v>
      </c>
      <c r="O163" s="222">
        <f t="shared" si="206"/>
        <v>0</v>
      </c>
      <c r="P163" s="222">
        <f t="shared" si="206"/>
        <v>0</v>
      </c>
      <c r="Q163" s="222">
        <f t="shared" si="206"/>
        <v>0</v>
      </c>
      <c r="R163" s="222"/>
      <c r="S163" s="222">
        <f t="shared" si="206"/>
        <v>954022</v>
      </c>
      <c r="T163" s="222">
        <f t="shared" si="206"/>
        <v>29700</v>
      </c>
      <c r="U163" s="199">
        <f t="shared" si="180"/>
        <v>983722</v>
      </c>
      <c r="V163" s="222">
        <f t="shared" si="206"/>
        <v>465420</v>
      </c>
      <c r="W163" s="222">
        <f t="shared" si="206"/>
        <v>14000</v>
      </c>
      <c r="X163" s="222">
        <f t="shared" si="206"/>
        <v>331150</v>
      </c>
      <c r="Y163" s="222">
        <f t="shared" si="206"/>
        <v>30000</v>
      </c>
      <c r="Z163" s="222">
        <f t="shared" si="206"/>
        <v>125550</v>
      </c>
      <c r="AA163" s="222">
        <f t="shared" si="206"/>
        <v>74000</v>
      </c>
      <c r="AB163" s="222">
        <f t="shared" si="206"/>
        <v>0</v>
      </c>
      <c r="AC163" s="222">
        <f t="shared" si="206"/>
        <v>0</v>
      </c>
      <c r="AD163" s="222">
        <f t="shared" si="206"/>
        <v>0</v>
      </c>
      <c r="AE163" s="199">
        <f t="shared" si="181"/>
        <v>1040120</v>
      </c>
      <c r="AF163" s="199">
        <f t="shared" si="182"/>
        <v>2023842</v>
      </c>
      <c r="AG163" s="222">
        <f t="shared" ref="AG163" si="207">SUM(AG161:AG162)</f>
        <v>3355800</v>
      </c>
      <c r="AH163" s="199">
        <f t="shared" si="184"/>
        <v>5379642</v>
      </c>
      <c r="AI163" s="222">
        <f t="shared" ref="AI163:AJ163" si="208">SUM(AI161:AI162)</f>
        <v>2112358</v>
      </c>
      <c r="AJ163" s="222">
        <f t="shared" si="208"/>
        <v>2118474</v>
      </c>
      <c r="AL163" s="292">
        <f t="shared" si="177"/>
        <v>1994142</v>
      </c>
    </row>
    <row r="164" spans="5:38" hidden="1" x14ac:dyDescent="0.25">
      <c r="E164" s="62"/>
      <c r="F164" s="64"/>
      <c r="G164" s="64"/>
      <c r="H164" s="64"/>
      <c r="I164" s="65"/>
      <c r="J164" s="260">
        <v>84452</v>
      </c>
      <c r="K164" s="261" t="s">
        <v>332</v>
      </c>
      <c r="L164" s="256"/>
      <c r="M164" s="256">
        <v>0</v>
      </c>
      <c r="N164" s="256">
        <v>0</v>
      </c>
      <c r="O164" s="256">
        <v>0</v>
      </c>
      <c r="P164" s="256">
        <f>Q164-O164</f>
        <v>0</v>
      </c>
      <c r="Q164" s="256">
        <v>0</v>
      </c>
      <c r="R164" s="256"/>
      <c r="S164" s="256"/>
      <c r="T164" s="256"/>
      <c r="U164" s="199">
        <f t="shared" si="180"/>
        <v>0</v>
      </c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199">
        <f t="shared" si="181"/>
        <v>0</v>
      </c>
      <c r="AF164" s="199">
        <f t="shared" si="182"/>
        <v>0</v>
      </c>
      <c r="AG164" s="256"/>
      <c r="AH164" s="199">
        <f t="shared" si="184"/>
        <v>0</v>
      </c>
      <c r="AI164" s="256"/>
      <c r="AJ164" s="256"/>
      <c r="AL164" s="292">
        <f t="shared" si="177"/>
        <v>0</v>
      </c>
    </row>
    <row r="165" spans="5:38" s="40" customFormat="1" x14ac:dyDescent="0.25">
      <c r="E165" s="62"/>
      <c r="F165" s="64"/>
      <c r="G165" s="64"/>
      <c r="H165" s="64"/>
      <c r="I165" s="65"/>
      <c r="J165" s="264" t="s">
        <v>333</v>
      </c>
      <c r="K165" s="265" t="s">
        <v>334</v>
      </c>
      <c r="L165" s="222">
        <f t="shared" ref="L165:AD165" si="209">SUM(L162+L164)</f>
        <v>0</v>
      </c>
      <c r="M165" s="222">
        <f t="shared" si="209"/>
        <v>0</v>
      </c>
      <c r="N165" s="222">
        <f t="shared" si="209"/>
        <v>0</v>
      </c>
      <c r="O165" s="222">
        <f t="shared" si="209"/>
        <v>0</v>
      </c>
      <c r="P165" s="222">
        <f t="shared" si="209"/>
        <v>0</v>
      </c>
      <c r="Q165" s="222">
        <f t="shared" si="209"/>
        <v>0</v>
      </c>
      <c r="R165" s="222"/>
      <c r="S165" s="222">
        <f t="shared" si="209"/>
        <v>0</v>
      </c>
      <c r="T165" s="222">
        <f t="shared" si="209"/>
        <v>0</v>
      </c>
      <c r="U165" s="199">
        <f t="shared" si="180"/>
        <v>0</v>
      </c>
      <c r="V165" s="222">
        <f t="shared" si="209"/>
        <v>0</v>
      </c>
      <c r="W165" s="222">
        <f t="shared" si="209"/>
        <v>0</v>
      </c>
      <c r="X165" s="222">
        <f t="shared" si="209"/>
        <v>0</v>
      </c>
      <c r="Y165" s="222">
        <f t="shared" si="209"/>
        <v>0</v>
      </c>
      <c r="Z165" s="222">
        <f t="shared" si="209"/>
        <v>0</v>
      </c>
      <c r="AA165" s="222">
        <f t="shared" si="209"/>
        <v>0</v>
      </c>
      <c r="AB165" s="222">
        <f t="shared" si="209"/>
        <v>0</v>
      </c>
      <c r="AC165" s="222">
        <f t="shared" si="209"/>
        <v>0</v>
      </c>
      <c r="AD165" s="222">
        <f t="shared" si="209"/>
        <v>0</v>
      </c>
      <c r="AE165" s="199">
        <f t="shared" si="181"/>
        <v>0</v>
      </c>
      <c r="AF165" s="199">
        <f t="shared" si="182"/>
        <v>0</v>
      </c>
      <c r="AG165" s="222">
        <f t="shared" ref="AG165" si="210">SUM(AG162+AG164)</f>
        <v>0</v>
      </c>
      <c r="AH165" s="199">
        <f t="shared" si="184"/>
        <v>0</v>
      </c>
      <c r="AI165" s="222">
        <f t="shared" ref="AI165:AJ165" si="211">SUM(AI162+AI164)</f>
        <v>0</v>
      </c>
      <c r="AJ165" s="222">
        <f t="shared" si="211"/>
        <v>0</v>
      </c>
      <c r="AL165" s="292">
        <f t="shared" si="177"/>
        <v>0</v>
      </c>
    </row>
    <row r="166" spans="5:38" x14ac:dyDescent="0.25">
      <c r="E166" s="62"/>
      <c r="F166" s="64"/>
      <c r="G166" s="64"/>
      <c r="H166" s="64"/>
      <c r="I166" s="65"/>
      <c r="J166" s="262"/>
      <c r="K166" s="258" t="s">
        <v>335</v>
      </c>
      <c r="L166" s="259">
        <f t="shared" ref="L166:AD166" si="212">SUM(L161+L165)</f>
        <v>0</v>
      </c>
      <c r="M166" s="259">
        <f t="shared" si="212"/>
        <v>0</v>
      </c>
      <c r="N166" s="259">
        <f t="shared" si="212"/>
        <v>0</v>
      </c>
      <c r="O166" s="259">
        <f t="shared" si="212"/>
        <v>0</v>
      </c>
      <c r="P166" s="259">
        <f t="shared" si="212"/>
        <v>0</v>
      </c>
      <c r="Q166" s="259">
        <f t="shared" si="212"/>
        <v>0</v>
      </c>
      <c r="R166" s="259"/>
      <c r="S166" s="259">
        <f t="shared" si="212"/>
        <v>954022</v>
      </c>
      <c r="T166" s="259">
        <f t="shared" si="212"/>
        <v>29700</v>
      </c>
      <c r="U166" s="199">
        <f t="shared" si="180"/>
        <v>983722</v>
      </c>
      <c r="V166" s="259">
        <f t="shared" si="212"/>
        <v>465420</v>
      </c>
      <c r="W166" s="259">
        <f t="shared" si="212"/>
        <v>14000</v>
      </c>
      <c r="X166" s="259">
        <f t="shared" si="212"/>
        <v>331150</v>
      </c>
      <c r="Y166" s="259">
        <f t="shared" si="212"/>
        <v>30000</v>
      </c>
      <c r="Z166" s="259">
        <f t="shared" si="212"/>
        <v>125550</v>
      </c>
      <c r="AA166" s="259">
        <f t="shared" si="212"/>
        <v>74000</v>
      </c>
      <c r="AB166" s="259">
        <f t="shared" si="212"/>
        <v>0</v>
      </c>
      <c r="AC166" s="259">
        <f t="shared" si="212"/>
        <v>0</v>
      </c>
      <c r="AD166" s="259">
        <f t="shared" si="212"/>
        <v>0</v>
      </c>
      <c r="AE166" s="199">
        <f t="shared" si="181"/>
        <v>1040120</v>
      </c>
      <c r="AF166" s="199">
        <f t="shared" si="182"/>
        <v>2023842</v>
      </c>
      <c r="AG166" s="259">
        <f t="shared" ref="AG166" si="213">SUM(AG161+AG165)</f>
        <v>3355800</v>
      </c>
      <c r="AH166" s="199">
        <f t="shared" si="184"/>
        <v>5379642</v>
      </c>
      <c r="AI166" s="259">
        <f t="shared" ref="AI166:AJ166" si="214">SUM(AI161+AI165)</f>
        <v>2112358</v>
      </c>
      <c r="AJ166" s="259">
        <f t="shared" si="214"/>
        <v>2118474</v>
      </c>
      <c r="AL166" s="292">
        <f t="shared" si="177"/>
        <v>1994142</v>
      </c>
    </row>
    <row r="167" spans="5:38" x14ac:dyDescent="0.25">
      <c r="E167" s="71" t="s">
        <v>336</v>
      </c>
      <c r="F167" s="71"/>
      <c r="G167" s="64"/>
      <c r="H167" s="64"/>
      <c r="I167" s="71" t="s">
        <v>337</v>
      </c>
      <c r="J167" s="266"/>
      <c r="K167" s="255" t="s">
        <v>338</v>
      </c>
      <c r="L167" s="256"/>
      <c r="M167" s="256"/>
      <c r="N167" s="256"/>
      <c r="O167" s="256"/>
      <c r="P167" s="256">
        <f t="shared" ref="P167" si="215">Q167-O167</f>
        <v>0</v>
      </c>
      <c r="Q167" s="256"/>
      <c r="R167" s="256"/>
      <c r="S167" s="256"/>
      <c r="T167" s="256"/>
      <c r="U167" s="199">
        <f t="shared" si="180"/>
        <v>0</v>
      </c>
      <c r="V167" s="256"/>
      <c r="W167" s="256"/>
      <c r="X167" s="256"/>
      <c r="Y167" s="256"/>
      <c r="Z167" s="256"/>
      <c r="AA167" s="256"/>
      <c r="AB167" s="256"/>
      <c r="AC167" s="256"/>
      <c r="AD167" s="256">
        <v>80000</v>
      </c>
      <c r="AE167" s="199">
        <f t="shared" si="181"/>
        <v>80000</v>
      </c>
      <c r="AF167" s="199">
        <f t="shared" si="182"/>
        <v>80000</v>
      </c>
      <c r="AG167" s="256"/>
      <c r="AH167" s="199">
        <f t="shared" si="184"/>
        <v>80000</v>
      </c>
      <c r="AI167" s="256"/>
      <c r="AJ167" s="256"/>
      <c r="AL167" s="292">
        <f t="shared" si="177"/>
        <v>80000</v>
      </c>
    </row>
    <row r="168" spans="5:38" s="40" customFormat="1" x14ac:dyDescent="0.25">
      <c r="E168" s="62"/>
      <c r="F168" s="64"/>
      <c r="G168" s="64"/>
      <c r="H168" s="64"/>
      <c r="I168" s="64"/>
      <c r="J168" s="267" t="s">
        <v>339</v>
      </c>
      <c r="K168" s="268"/>
      <c r="L168" s="222">
        <f t="shared" ref="L168:AJ168" si="216">L166+L167</f>
        <v>0</v>
      </c>
      <c r="M168" s="222">
        <f t="shared" si="216"/>
        <v>0</v>
      </c>
      <c r="N168" s="222">
        <f t="shared" si="216"/>
        <v>0</v>
      </c>
      <c r="O168" s="222">
        <f t="shared" si="216"/>
        <v>0</v>
      </c>
      <c r="P168" s="222">
        <f t="shared" si="216"/>
        <v>0</v>
      </c>
      <c r="Q168" s="222">
        <f t="shared" si="216"/>
        <v>0</v>
      </c>
      <c r="R168" s="222"/>
      <c r="S168" s="222">
        <f t="shared" si="216"/>
        <v>954022</v>
      </c>
      <c r="T168" s="222">
        <f t="shared" si="216"/>
        <v>29700</v>
      </c>
      <c r="U168" s="199">
        <f t="shared" si="180"/>
        <v>983722</v>
      </c>
      <c r="V168" s="222">
        <f t="shared" si="216"/>
        <v>465420</v>
      </c>
      <c r="W168" s="222">
        <f t="shared" si="216"/>
        <v>14000</v>
      </c>
      <c r="X168" s="222">
        <f t="shared" si="216"/>
        <v>331150</v>
      </c>
      <c r="Y168" s="222">
        <f t="shared" si="216"/>
        <v>30000</v>
      </c>
      <c r="Z168" s="222">
        <f t="shared" si="216"/>
        <v>125550</v>
      </c>
      <c r="AA168" s="222">
        <f t="shared" si="216"/>
        <v>74000</v>
      </c>
      <c r="AB168" s="222">
        <f t="shared" si="216"/>
        <v>0</v>
      </c>
      <c r="AC168" s="222">
        <f t="shared" si="216"/>
        <v>0</v>
      </c>
      <c r="AD168" s="222">
        <f t="shared" si="216"/>
        <v>80000</v>
      </c>
      <c r="AE168" s="199">
        <f t="shared" si="181"/>
        <v>1120120</v>
      </c>
      <c r="AF168" s="199">
        <f t="shared" si="182"/>
        <v>2103842</v>
      </c>
      <c r="AG168" s="222">
        <f t="shared" ref="AG168" si="217">AG166+AG167</f>
        <v>3355800</v>
      </c>
      <c r="AH168" s="199">
        <f t="shared" si="184"/>
        <v>5459642</v>
      </c>
      <c r="AI168" s="222">
        <f t="shared" si="216"/>
        <v>2112358</v>
      </c>
      <c r="AJ168" s="222">
        <f t="shared" si="216"/>
        <v>2118474</v>
      </c>
      <c r="AL168" s="292">
        <f t="shared" si="177"/>
        <v>2074142</v>
      </c>
    </row>
    <row r="169" spans="5:38" s="85" customFormat="1" ht="4.5" customHeight="1" x14ac:dyDescent="0.25">
      <c r="E169" s="84"/>
      <c r="F169" s="84"/>
      <c r="G169" s="84"/>
      <c r="H169" s="84"/>
      <c r="I169" s="84"/>
      <c r="J169" s="269"/>
      <c r="K169" s="270"/>
      <c r="L169" s="271"/>
      <c r="M169" s="271"/>
      <c r="N169" s="271"/>
      <c r="O169" s="271"/>
      <c r="P169" s="271"/>
      <c r="Q169" s="271"/>
      <c r="R169" s="271"/>
      <c r="S169" s="271"/>
      <c r="T169" s="271"/>
      <c r="U169" s="199"/>
      <c r="V169" s="271"/>
      <c r="W169" s="271"/>
      <c r="X169" s="271"/>
      <c r="Y169" s="271"/>
      <c r="Z169" s="271"/>
      <c r="AA169" s="271"/>
      <c r="AB169" s="271"/>
      <c r="AC169" s="271"/>
      <c r="AD169" s="271"/>
      <c r="AE169" s="199"/>
      <c r="AF169" s="199"/>
      <c r="AG169" s="271"/>
      <c r="AH169" s="199"/>
      <c r="AI169" s="271"/>
      <c r="AJ169" s="271"/>
      <c r="AL169" s="292">
        <f t="shared" si="177"/>
        <v>0</v>
      </c>
    </row>
    <row r="170" spans="5:38" s="86" customFormat="1" ht="15.75" customHeight="1" x14ac:dyDescent="0.25">
      <c r="E170" s="47"/>
      <c r="F170" s="47"/>
      <c r="G170" s="47"/>
      <c r="H170" s="47"/>
      <c r="I170" s="47"/>
      <c r="J170" s="249" t="s">
        <v>340</v>
      </c>
      <c r="K170" s="272"/>
      <c r="L170" s="271"/>
      <c r="M170" s="273"/>
      <c r="N170" s="273"/>
      <c r="O170" s="273"/>
      <c r="P170" s="273"/>
      <c r="Q170" s="273"/>
      <c r="R170" s="271"/>
      <c r="S170" s="271"/>
      <c r="T170" s="271"/>
      <c r="U170" s="199"/>
      <c r="V170" s="271"/>
      <c r="W170" s="271"/>
      <c r="X170" s="271"/>
      <c r="Y170" s="271"/>
      <c r="Z170" s="271"/>
      <c r="AA170" s="271"/>
      <c r="AB170" s="271"/>
      <c r="AC170" s="271"/>
      <c r="AD170" s="271"/>
      <c r="AE170" s="199"/>
      <c r="AF170" s="199"/>
      <c r="AG170" s="271"/>
      <c r="AH170" s="199"/>
      <c r="AI170" s="271"/>
      <c r="AJ170" s="271"/>
      <c r="AL170" s="292">
        <f t="shared" si="177"/>
        <v>0</v>
      </c>
    </row>
    <row r="171" spans="5:38" x14ac:dyDescent="0.25">
      <c r="E171" s="62"/>
      <c r="F171" s="64"/>
      <c r="G171" s="64"/>
      <c r="H171" s="64"/>
      <c r="I171" s="65"/>
      <c r="J171" s="274"/>
      <c r="K171" s="255" t="s">
        <v>341</v>
      </c>
      <c r="L171" s="256">
        <f t="shared" ref="L171" si="218">L161</f>
        <v>0</v>
      </c>
      <c r="M171" s="256">
        <f>M161</f>
        <v>0</v>
      </c>
      <c r="N171" s="256">
        <f>N161</f>
        <v>0</v>
      </c>
      <c r="O171" s="256">
        <f>O161</f>
        <v>0</v>
      </c>
      <c r="P171" s="256">
        <f>Q171-O171</f>
        <v>0</v>
      </c>
      <c r="Q171" s="256">
        <f>Q161</f>
        <v>0</v>
      </c>
      <c r="R171" s="256"/>
      <c r="S171" s="256">
        <f t="shared" ref="S171:AJ171" si="219">S161</f>
        <v>954022</v>
      </c>
      <c r="T171" s="256">
        <f t="shared" si="219"/>
        <v>29700</v>
      </c>
      <c r="U171" s="199">
        <f t="shared" si="180"/>
        <v>983722</v>
      </c>
      <c r="V171" s="256">
        <f t="shared" si="219"/>
        <v>465420</v>
      </c>
      <c r="W171" s="256">
        <f t="shared" si="219"/>
        <v>14000</v>
      </c>
      <c r="X171" s="256">
        <f t="shared" si="219"/>
        <v>331150</v>
      </c>
      <c r="Y171" s="256">
        <f t="shared" si="219"/>
        <v>30000</v>
      </c>
      <c r="Z171" s="256">
        <f t="shared" si="219"/>
        <v>125550</v>
      </c>
      <c r="AA171" s="256">
        <f t="shared" si="219"/>
        <v>74000</v>
      </c>
      <c r="AB171" s="256">
        <f t="shared" si="219"/>
        <v>0</v>
      </c>
      <c r="AC171" s="256">
        <f t="shared" si="219"/>
        <v>0</v>
      </c>
      <c r="AD171" s="256">
        <f t="shared" si="219"/>
        <v>0</v>
      </c>
      <c r="AE171" s="199">
        <f t="shared" si="181"/>
        <v>1040120</v>
      </c>
      <c r="AF171" s="198">
        <f t="shared" si="182"/>
        <v>2023842</v>
      </c>
      <c r="AG171" s="256">
        <f t="shared" ref="AG171" si="220">AG161</f>
        <v>3355800</v>
      </c>
      <c r="AH171" s="199">
        <f t="shared" si="184"/>
        <v>5379642</v>
      </c>
      <c r="AI171" s="256">
        <f t="shared" si="219"/>
        <v>2112358</v>
      </c>
      <c r="AJ171" s="256">
        <f t="shared" si="219"/>
        <v>2118474</v>
      </c>
      <c r="AL171" s="292">
        <f t="shared" si="177"/>
        <v>1994142</v>
      </c>
    </row>
    <row r="172" spans="5:38" x14ac:dyDescent="0.25">
      <c r="E172" s="62"/>
      <c r="F172" s="64"/>
      <c r="G172" s="64"/>
      <c r="H172" s="64"/>
      <c r="I172" s="65"/>
      <c r="J172" s="274"/>
      <c r="K172" s="255" t="s">
        <v>342</v>
      </c>
      <c r="L172" s="256"/>
      <c r="M172" s="256"/>
      <c r="N172" s="256"/>
      <c r="O172" s="256"/>
      <c r="P172" s="256">
        <f>Q172-O172</f>
        <v>0</v>
      </c>
      <c r="Q172" s="256"/>
      <c r="R172" s="256"/>
      <c r="S172" s="256">
        <f>'RASHIDI i DI'!H10</f>
        <v>954022</v>
      </c>
      <c r="T172" s="256">
        <f>'RASHIDI i DI'!I10</f>
        <v>29700</v>
      </c>
      <c r="U172" s="199">
        <f t="shared" si="180"/>
        <v>983722</v>
      </c>
      <c r="V172" s="256">
        <f>'RASHIDI i DI'!K10</f>
        <v>465420</v>
      </c>
      <c r="W172" s="256">
        <f>'RASHIDI i DI'!L10</f>
        <v>14000</v>
      </c>
      <c r="X172" s="256">
        <f>'RASHIDI i DI'!M10</f>
        <v>331150</v>
      </c>
      <c r="Y172" s="256">
        <f>'RASHIDI i DI'!N10</f>
        <v>30000</v>
      </c>
      <c r="Z172" s="256">
        <f>'RASHIDI i DI'!O10</f>
        <v>125550</v>
      </c>
      <c r="AA172" s="256">
        <f>'RASHIDI i DI'!P10</f>
        <v>74000</v>
      </c>
      <c r="AB172" s="256">
        <f>'RASHIDI i DI'!Q10</f>
        <v>0</v>
      </c>
      <c r="AC172" s="256">
        <f>'RASHIDI i DI'!R10</f>
        <v>0</v>
      </c>
      <c r="AD172" s="256">
        <f>'RASHIDI i DI'!S10</f>
        <v>80000</v>
      </c>
      <c r="AE172" s="199">
        <f t="shared" si="181"/>
        <v>1120120</v>
      </c>
      <c r="AF172" s="198">
        <f t="shared" si="182"/>
        <v>2103842</v>
      </c>
      <c r="AG172" s="256">
        <f>'RASHIDI i DI'!V10</f>
        <v>3355800</v>
      </c>
      <c r="AH172" s="199">
        <f t="shared" si="184"/>
        <v>5459642</v>
      </c>
      <c r="AI172" s="256">
        <f>'RASHIDI i DI'!X10</f>
        <v>2119295.48</v>
      </c>
      <c r="AJ172" s="256">
        <f>'RASHIDI i DI'!Y10</f>
        <v>2125461.4406399997</v>
      </c>
      <c r="AL172" s="292">
        <f t="shared" si="177"/>
        <v>2074142</v>
      </c>
    </row>
    <row r="173" spans="5:38" s="40" customFormat="1" ht="13.5" customHeight="1" x14ac:dyDescent="0.25">
      <c r="E173" s="62"/>
      <c r="F173" s="64"/>
      <c r="G173" s="64"/>
      <c r="H173" s="64"/>
      <c r="I173" s="65"/>
      <c r="J173" s="274"/>
      <c r="K173" s="275" t="s">
        <v>343</v>
      </c>
      <c r="L173" s="229">
        <f t="shared" ref="L173" si="221">L171-L172</f>
        <v>0</v>
      </c>
      <c r="M173" s="229">
        <f>M171-M172</f>
        <v>0</v>
      </c>
      <c r="N173" s="229">
        <f>N171-N172</f>
        <v>0</v>
      </c>
      <c r="O173" s="229">
        <f>O171-O172</f>
        <v>0</v>
      </c>
      <c r="P173" s="229">
        <f t="shared" ref="P173:AD173" si="222">P171-P172</f>
        <v>0</v>
      </c>
      <c r="Q173" s="229">
        <f>Q171-Q172</f>
        <v>0</v>
      </c>
      <c r="R173" s="229"/>
      <c r="S173" s="229">
        <f t="shared" si="222"/>
        <v>0</v>
      </c>
      <c r="T173" s="229">
        <f t="shared" si="222"/>
        <v>0</v>
      </c>
      <c r="U173" s="199">
        <f t="shared" si="180"/>
        <v>0</v>
      </c>
      <c r="V173" s="229">
        <f t="shared" si="222"/>
        <v>0</v>
      </c>
      <c r="W173" s="229">
        <f t="shared" si="222"/>
        <v>0</v>
      </c>
      <c r="X173" s="229">
        <f t="shared" si="222"/>
        <v>0</v>
      </c>
      <c r="Y173" s="229">
        <f t="shared" si="222"/>
        <v>0</v>
      </c>
      <c r="Z173" s="229">
        <f t="shared" si="222"/>
        <v>0</v>
      </c>
      <c r="AA173" s="229">
        <f t="shared" si="222"/>
        <v>0</v>
      </c>
      <c r="AB173" s="229">
        <f t="shared" si="222"/>
        <v>0</v>
      </c>
      <c r="AC173" s="229">
        <f t="shared" si="222"/>
        <v>0</v>
      </c>
      <c r="AD173" s="229">
        <f t="shared" si="222"/>
        <v>-80000</v>
      </c>
      <c r="AE173" s="199">
        <f t="shared" si="181"/>
        <v>-80000</v>
      </c>
      <c r="AF173" s="198">
        <f t="shared" si="182"/>
        <v>-80000</v>
      </c>
      <c r="AG173" s="229">
        <f t="shared" ref="AG173" si="223">AG171-AG172</f>
        <v>0</v>
      </c>
      <c r="AH173" s="199">
        <f t="shared" si="184"/>
        <v>-80000</v>
      </c>
      <c r="AI173" s="229">
        <f t="shared" ref="AI173:AJ173" si="224">AI171-AI172</f>
        <v>-6937.4799999999814</v>
      </c>
      <c r="AJ173" s="229">
        <f t="shared" si="224"/>
        <v>-6987.4406399996951</v>
      </c>
      <c r="AL173" s="292">
        <f t="shared" si="177"/>
        <v>-80000</v>
      </c>
    </row>
    <row r="174" spans="5:38" ht="13.5" customHeight="1" x14ac:dyDescent="0.25">
      <c r="E174" s="62"/>
      <c r="F174" s="64"/>
      <c r="G174" s="64"/>
      <c r="H174" s="64"/>
      <c r="I174" s="65"/>
      <c r="J174" s="276"/>
      <c r="K174" s="255" t="s">
        <v>344</v>
      </c>
      <c r="L174" s="256">
        <f t="shared" ref="L174:Q174" si="225">SUM(L165+L167)</f>
        <v>0</v>
      </c>
      <c r="M174" s="256">
        <f t="shared" si="225"/>
        <v>0</v>
      </c>
      <c r="N174" s="256">
        <f t="shared" si="225"/>
        <v>0</v>
      </c>
      <c r="O174" s="256">
        <f t="shared" si="225"/>
        <v>0</v>
      </c>
      <c r="P174" s="256">
        <f t="shared" si="225"/>
        <v>0</v>
      </c>
      <c r="Q174" s="256">
        <f t="shared" si="225"/>
        <v>0</v>
      </c>
      <c r="R174" s="256"/>
      <c r="S174" s="256">
        <f t="shared" ref="S174:AJ174" si="226">SUM(S165+S167)</f>
        <v>0</v>
      </c>
      <c r="T174" s="256">
        <f t="shared" si="226"/>
        <v>0</v>
      </c>
      <c r="U174" s="199">
        <f t="shared" si="180"/>
        <v>0</v>
      </c>
      <c r="V174" s="256">
        <f t="shared" si="226"/>
        <v>0</v>
      </c>
      <c r="W174" s="256">
        <f t="shared" si="226"/>
        <v>0</v>
      </c>
      <c r="X174" s="256">
        <f t="shared" si="226"/>
        <v>0</v>
      </c>
      <c r="Y174" s="256">
        <f t="shared" si="226"/>
        <v>0</v>
      </c>
      <c r="Z174" s="256">
        <f t="shared" si="226"/>
        <v>0</v>
      </c>
      <c r="AA174" s="256">
        <f t="shared" si="226"/>
        <v>0</v>
      </c>
      <c r="AB174" s="256">
        <f t="shared" si="226"/>
        <v>0</v>
      </c>
      <c r="AC174" s="256">
        <f t="shared" si="226"/>
        <v>0</v>
      </c>
      <c r="AD174" s="256">
        <f t="shared" si="226"/>
        <v>80000</v>
      </c>
      <c r="AE174" s="199">
        <f t="shared" si="181"/>
        <v>80000</v>
      </c>
      <c r="AF174" s="199">
        <f t="shared" si="182"/>
        <v>80000</v>
      </c>
      <c r="AG174" s="256">
        <f t="shared" ref="AG174" si="227">SUM(AG165+AG167)</f>
        <v>0</v>
      </c>
      <c r="AH174" s="199">
        <f t="shared" si="184"/>
        <v>80000</v>
      </c>
      <c r="AI174" s="256">
        <f t="shared" si="226"/>
        <v>0</v>
      </c>
      <c r="AJ174" s="256">
        <f t="shared" si="226"/>
        <v>0</v>
      </c>
    </row>
    <row r="175" spans="5:38" ht="13.5" customHeight="1" x14ac:dyDescent="0.25">
      <c r="E175" s="62"/>
      <c r="F175" s="64"/>
      <c r="G175" s="64"/>
      <c r="H175" s="64"/>
      <c r="I175" s="65"/>
      <c r="J175" s="274"/>
      <c r="K175" s="275" t="s">
        <v>345</v>
      </c>
      <c r="L175" s="229">
        <f t="shared" ref="L175" si="228">L173+L174</f>
        <v>0</v>
      </c>
      <c r="M175" s="229">
        <f>M173+M174</f>
        <v>0</v>
      </c>
      <c r="N175" s="229">
        <f>N173+N174</f>
        <v>0</v>
      </c>
      <c r="O175" s="229">
        <f>O173+O174</f>
        <v>0</v>
      </c>
      <c r="P175" s="229">
        <f t="shared" ref="P175:AD175" si="229">P173+P174</f>
        <v>0</v>
      </c>
      <c r="Q175" s="229">
        <f>Q173+Q174</f>
        <v>0</v>
      </c>
      <c r="R175" s="229"/>
      <c r="S175" s="229">
        <f t="shared" si="229"/>
        <v>0</v>
      </c>
      <c r="T175" s="229">
        <f t="shared" si="229"/>
        <v>0</v>
      </c>
      <c r="U175" s="199">
        <f t="shared" si="180"/>
        <v>0</v>
      </c>
      <c r="V175" s="229">
        <f t="shared" si="229"/>
        <v>0</v>
      </c>
      <c r="W175" s="229">
        <f t="shared" si="229"/>
        <v>0</v>
      </c>
      <c r="X175" s="229">
        <f t="shared" si="229"/>
        <v>0</v>
      </c>
      <c r="Y175" s="229">
        <f t="shared" si="229"/>
        <v>0</v>
      </c>
      <c r="Z175" s="229">
        <f t="shared" si="229"/>
        <v>0</v>
      </c>
      <c r="AA175" s="229">
        <f t="shared" si="229"/>
        <v>0</v>
      </c>
      <c r="AB175" s="229">
        <f t="shared" si="229"/>
        <v>0</v>
      </c>
      <c r="AC175" s="229">
        <f t="shared" si="229"/>
        <v>0</v>
      </c>
      <c r="AD175" s="229">
        <f t="shared" si="229"/>
        <v>0</v>
      </c>
      <c r="AE175" s="199">
        <f t="shared" si="181"/>
        <v>0</v>
      </c>
      <c r="AF175" s="199">
        <f t="shared" si="182"/>
        <v>0</v>
      </c>
      <c r="AG175" s="229">
        <f t="shared" ref="AG175" si="230">AG173+AG174</f>
        <v>0</v>
      </c>
      <c r="AH175" s="199">
        <f t="shared" si="184"/>
        <v>0</v>
      </c>
      <c r="AI175" s="229">
        <f t="shared" ref="AI175:AJ175" si="231">AI173+AI174</f>
        <v>-6937.4799999999814</v>
      </c>
      <c r="AJ175" s="229">
        <f t="shared" si="231"/>
        <v>-6987.4406399996951</v>
      </c>
    </row>
  </sheetData>
  <printOptions horizontalCentered="1" gridLines="1"/>
  <pageMargins left="0.31496062992125984" right="0.19685039370078741" top="0.27559055118110237" bottom="0.23622047244094491" header="0.15748031496062992" footer="0.15748031496062992"/>
  <pageSetup paperSize="9" scale="70" fitToHeight="0" orientation="landscape" horizontalDpi="4294967293" verticalDpi="4294967293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RASHIDI i DI</vt:lpstr>
      <vt:lpstr>List2</vt:lpstr>
      <vt:lpstr>PRIHODI!Print_Titles</vt:lpstr>
      <vt:lpstr>'RASHIDI i DI'!Print_Titles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2019-01-15T08:02:35Z</dcterms:modified>
</cp:coreProperties>
</file>